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320" yWindow="65476" windowWidth="29200" windowHeight="18860" activeTab="3"/>
  </bookViews>
  <sheets>
    <sheet name="vintage boat" sheetId="1" r:id="rId1"/>
    <sheet name="vintage driver" sheetId="2" r:id="rId2"/>
    <sheet name="modern boat" sheetId="3" r:id="rId3"/>
    <sheet name="modern driver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<sst xmlns="http://schemas.openxmlformats.org/spreadsheetml/2006/main" count="415" uniqueCount="207">
  <si>
    <t xml:space="preserve">Ryan Bradshaw </t>
  </si>
  <si>
    <t>Miss Burien</t>
  </si>
  <si>
    <t>Craig Mullen</t>
  </si>
  <si>
    <t>Hawaii Ka'I III</t>
  </si>
  <si>
    <t>Hawaii Ka'i III</t>
  </si>
  <si>
    <t>Hallmark Homes (black)</t>
  </si>
  <si>
    <t>Formula Boats</t>
  </si>
  <si>
    <t>Executone</t>
  </si>
  <si>
    <t>Mike McIntosh / Terry Harmer</t>
  </si>
  <si>
    <t>Mike Campbell</t>
  </si>
  <si>
    <t>Brent Hall</t>
  </si>
  <si>
    <t>Pay 'n Pak</t>
  </si>
  <si>
    <t>Miss Freei</t>
  </si>
  <si>
    <t>2009 ERCU Standings</t>
  </si>
  <si>
    <t>Vintage Class -- Driver</t>
  </si>
  <si>
    <t>No.</t>
  </si>
  <si>
    <t>Boat</t>
  </si>
  <si>
    <t>Year</t>
  </si>
  <si>
    <t>Driver</t>
  </si>
  <si>
    <t>Champ</t>
  </si>
  <si>
    <t>Brow</t>
  </si>
  <si>
    <t>Rose</t>
  </si>
  <si>
    <t>Pay 'n Pak 'Lil Buzzard</t>
  </si>
  <si>
    <t>Note: Mike Campbell won President's Cup and Columbia Cup with non-points boats. Both races were drops.</t>
  </si>
  <si>
    <t>Note: Jeff Campbell won Bill Brow Memorial, Diamond Cup, and Roger Newton Memorial final heats with non-points boat, Country Boy.</t>
  </si>
  <si>
    <t xml:space="preserve">Kelsey McIntosh </t>
  </si>
  <si>
    <t>Mike McIntosh</t>
  </si>
  <si>
    <t>Miss Madison</t>
  </si>
  <si>
    <t>Bill Shearer</t>
  </si>
  <si>
    <t>Mitch Dillard</t>
  </si>
  <si>
    <t>Miss Rocket</t>
  </si>
  <si>
    <t>Roger May</t>
  </si>
  <si>
    <t>Rick Lentz / Gary Simmons</t>
  </si>
  <si>
    <t xml:space="preserve">Terry Harmer / Mike McIntosh </t>
  </si>
  <si>
    <t>Llumar Window Film</t>
  </si>
  <si>
    <t>Gale Whitestine</t>
  </si>
  <si>
    <t>1976, 1970</t>
  </si>
  <si>
    <t>Spirit of Dayton-Walther, Pride of Pay 'n Pak</t>
  </si>
  <si>
    <t>1971, 1991</t>
  </si>
  <si>
    <t>Pride of Pay 'n Pak, American Spirit</t>
  </si>
  <si>
    <t>1976, 1978</t>
  </si>
  <si>
    <t>Nigel Steere</t>
  </si>
  <si>
    <t>Jason Hartley</t>
  </si>
  <si>
    <t>Thriftway Too</t>
  </si>
  <si>
    <t>Miss Bardahl</t>
  </si>
  <si>
    <t>David Newton</t>
  </si>
  <si>
    <t>Breathless II</t>
  </si>
  <si>
    <t>Kellogg's Frosted Flakes</t>
  </si>
  <si>
    <t>Miss Budweiser (T3)</t>
  </si>
  <si>
    <t>Miss Budweiser (backup)</t>
  </si>
  <si>
    <t>John Williams</t>
  </si>
  <si>
    <t xml:space="preserve">Terry Harmer </t>
  </si>
  <si>
    <t>1958, 1957</t>
  </si>
  <si>
    <t>Wildroot Charlie, Thriftway Too</t>
  </si>
  <si>
    <t>1958, 1969</t>
  </si>
  <si>
    <t xml:space="preserve">Gerry Bordon   </t>
  </si>
  <si>
    <t xml:space="preserve">Mitch Dillard </t>
  </si>
  <si>
    <t xml:space="preserve">Greg Sawicki </t>
  </si>
  <si>
    <t>Notre Dame</t>
  </si>
  <si>
    <t>Miss Lapeer</t>
  </si>
  <si>
    <t>Miss Wickman</t>
  </si>
  <si>
    <t>John Burkey</t>
  </si>
  <si>
    <t>Mark Gran</t>
  </si>
  <si>
    <t>Miss Thriftway</t>
  </si>
  <si>
    <t>Kerry Kjos</t>
  </si>
  <si>
    <t>Slo-mo-shun IV</t>
  </si>
  <si>
    <t>Gale V, Slo-mo-shun IV</t>
  </si>
  <si>
    <t>Anheuser Busch Natural Light</t>
  </si>
  <si>
    <t xml:space="preserve">Jesse Shehan  </t>
  </si>
  <si>
    <t>Winston Eagle (lobster)</t>
  </si>
  <si>
    <t xml:space="preserve">Scott Fetterly </t>
  </si>
  <si>
    <t>Sunny Jim Jam</t>
  </si>
  <si>
    <t>John Howell</t>
  </si>
  <si>
    <t xml:space="preserve">Dave Reiser </t>
  </si>
  <si>
    <t>American Spirit</t>
  </si>
  <si>
    <t>Red Man Too</t>
  </si>
  <si>
    <t>Greg Sawicki ®</t>
  </si>
  <si>
    <t>Pride of Pay 'n Pak (hooktail)</t>
  </si>
  <si>
    <t>Hallmark Homes (red)</t>
  </si>
  <si>
    <t>Jeff Campbell</t>
  </si>
  <si>
    <t>John Earnest</t>
  </si>
  <si>
    <t>Rick Lentz</t>
  </si>
  <si>
    <t>Jesse Shehan</t>
  </si>
  <si>
    <t>Doug Brow</t>
  </si>
  <si>
    <t>1,500</t>
  </si>
  <si>
    <t>Skip-A-Long</t>
  </si>
  <si>
    <t>Coral Reef</t>
  </si>
  <si>
    <t>Craig Bradshaw</t>
  </si>
  <si>
    <t>Modern Class -- Boat</t>
  </si>
  <si>
    <t>Miss Circus Circus</t>
  </si>
  <si>
    <t>Mike Gossler</t>
  </si>
  <si>
    <t>Country Boy</t>
  </si>
  <si>
    <t xml:space="preserve">Mike Campbell </t>
  </si>
  <si>
    <t xml:space="preserve">Nelson Holmberg </t>
  </si>
  <si>
    <t>Charlie's Girl</t>
  </si>
  <si>
    <t>Pride of Pay 'n Pak</t>
  </si>
  <si>
    <t xml:space="preserve">Craig Mullen </t>
  </si>
  <si>
    <t>U-95</t>
  </si>
  <si>
    <t xml:space="preserve">Rick Lentz </t>
  </si>
  <si>
    <t>Miss Cott Beverages</t>
  </si>
  <si>
    <t>Squire</t>
  </si>
  <si>
    <t>The Squire Shop</t>
  </si>
  <si>
    <t xml:space="preserve">Doug Brow </t>
  </si>
  <si>
    <t>Robbie Roberts</t>
  </si>
  <si>
    <t>Modern Class -- Driver</t>
  </si>
  <si>
    <t>Charlies Girl</t>
  </si>
  <si>
    <t xml:space="preserve">Miss Budweiser </t>
  </si>
  <si>
    <t>Miss Peps V</t>
  </si>
  <si>
    <t>Diamond</t>
  </si>
  <si>
    <t>Ben Keller</t>
  </si>
  <si>
    <t xml:space="preserve">Ben Keller  </t>
  </si>
  <si>
    <t xml:space="preserve">Gerry Bordon </t>
  </si>
  <si>
    <t>Pride of Pay 'n Pak (outrigger)</t>
  </si>
  <si>
    <t xml:space="preserve">Mike McIntosh </t>
  </si>
  <si>
    <t xml:space="preserve">Gary Simmons </t>
  </si>
  <si>
    <t xml:space="preserve">Mick Shutt </t>
  </si>
  <si>
    <t xml:space="preserve">Bill Shearer </t>
  </si>
  <si>
    <t>Miss Vernor's, Miss Budweiser</t>
  </si>
  <si>
    <t>Steve Twardus</t>
  </si>
  <si>
    <t>Miss Budweiser (T4)</t>
  </si>
  <si>
    <t>Henry Marvin</t>
  </si>
  <si>
    <t>Miss Vernor's</t>
  </si>
  <si>
    <t>Mick Shutt</t>
  </si>
  <si>
    <t>Wayfarer's Club Lady</t>
  </si>
  <si>
    <t>Miss Timex (clock)</t>
  </si>
  <si>
    <t>Nelson Holmberg</t>
  </si>
  <si>
    <t>Jerry Johnston</t>
  </si>
  <si>
    <t>Such Crust III</t>
  </si>
  <si>
    <t>Ron Daum</t>
  </si>
  <si>
    <t>John and Dianne Earnest</t>
  </si>
  <si>
    <t>Atlas Van Lines</t>
  </si>
  <si>
    <t>Pride of Pay 'n Pak (hooktail), Harrah's Club</t>
  </si>
  <si>
    <t>2009 ERCU Standings</t>
  </si>
  <si>
    <t>President</t>
  </si>
  <si>
    <t>Sahara</t>
  </si>
  <si>
    <t>Emerald</t>
  </si>
  <si>
    <t>Bernie</t>
  </si>
  <si>
    <t>Columbia</t>
  </si>
  <si>
    <t>Seafair</t>
  </si>
  <si>
    <t>Gold Cup</t>
  </si>
  <si>
    <t>Newton</t>
  </si>
  <si>
    <t>Total</t>
  </si>
  <si>
    <t>Drops</t>
  </si>
  <si>
    <t>High Pts</t>
  </si>
  <si>
    <t>Miss U.S. 5</t>
  </si>
  <si>
    <t>Muvalong</t>
  </si>
  <si>
    <t>Parco's O-Ring Miss</t>
  </si>
  <si>
    <t>Gale's Roostertail</t>
  </si>
  <si>
    <t>Gary Hansen</t>
  </si>
  <si>
    <t>Bill Smiley</t>
  </si>
  <si>
    <t>Miss Timex</t>
  </si>
  <si>
    <t>Miss T-Plus</t>
  </si>
  <si>
    <t>Monte Steere</t>
  </si>
  <si>
    <t>Vacationville</t>
  </si>
  <si>
    <t>Jon Zimmerman</t>
  </si>
  <si>
    <t xml:space="preserve">Ryan Opfer  </t>
  </si>
  <si>
    <t xml:space="preserve">Jon Zimmerman </t>
  </si>
  <si>
    <t xml:space="preserve">Howard Price </t>
  </si>
  <si>
    <t>Bob Vanden Akker</t>
  </si>
  <si>
    <t xml:space="preserve">Alex Daum </t>
  </si>
  <si>
    <t xml:space="preserve">Ryan Bradshaw  </t>
  </si>
  <si>
    <t>Miss Bardahl, Notre Dame</t>
  </si>
  <si>
    <t>1967, 1957</t>
  </si>
  <si>
    <t>Atlas Van Lines, Breathless II</t>
  </si>
  <si>
    <t>1962, 1951</t>
  </si>
  <si>
    <t>1958, 1957, 1963</t>
  </si>
  <si>
    <t>Miss Bardahl, Shanty I, Miss U.S. 5</t>
  </si>
  <si>
    <t>1965, 1955</t>
  </si>
  <si>
    <t>Gale's Roostertail, Gale V</t>
  </si>
  <si>
    <t xml:space="preserve">1958, 1970 </t>
  </si>
  <si>
    <t>Coral Reef, Miss Budweiser II</t>
  </si>
  <si>
    <t>1982, 1974</t>
  </si>
  <si>
    <t>1970, 1976</t>
  </si>
  <si>
    <t>Executone, Country Boy</t>
  </si>
  <si>
    <t xml:space="preserve">Pride of Pay 'n Pak, Spirit of Dayton-Walther </t>
  </si>
  <si>
    <t>2009, 1971</t>
  </si>
  <si>
    <t>Formula Boats, Pride of Pay 'n Pak</t>
  </si>
  <si>
    <t>1994, 1993</t>
  </si>
  <si>
    <t>Harrah's Club</t>
  </si>
  <si>
    <t>MissBudweiser (T4), Kellogg's Frosted Flakes</t>
  </si>
  <si>
    <t>Spirit of Dayton-Walther</t>
  </si>
  <si>
    <t>Ryan Opfer</t>
  </si>
  <si>
    <t>Shakey's Special</t>
  </si>
  <si>
    <t>Oh Boy! Oberto</t>
  </si>
  <si>
    <t>Miss U.S.</t>
  </si>
  <si>
    <t>Ron Hornung</t>
  </si>
  <si>
    <t>Miss Everett</t>
  </si>
  <si>
    <t>Vintage Class -- Boat</t>
  </si>
  <si>
    <t>Mark Hansen</t>
  </si>
  <si>
    <t>Miss Van's PX</t>
  </si>
  <si>
    <t>Miss Eagle Electric</t>
  </si>
  <si>
    <t>Owner</t>
  </si>
  <si>
    <t>Sayres</t>
  </si>
  <si>
    <t>Miss Budweiser</t>
  </si>
  <si>
    <t>Howard Price</t>
  </si>
  <si>
    <t>Gale V</t>
  </si>
  <si>
    <t>Miss Pay 'n Save</t>
  </si>
  <si>
    <t>Miss Budweiser II</t>
  </si>
  <si>
    <t>Scott Fetterly</t>
  </si>
  <si>
    <t>Shanty I</t>
  </si>
  <si>
    <t>Kirk Pagel</t>
  </si>
  <si>
    <t>Maverick</t>
  </si>
  <si>
    <t>Zane Courtway</t>
  </si>
  <si>
    <t>Miss Exide</t>
  </si>
  <si>
    <t>St. Regis</t>
  </si>
  <si>
    <t xml:space="preserve">Jesse Shehan </t>
  </si>
  <si>
    <t xml:space="preserve">John and Dianne Earnest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</si>
</sst>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,##0;[Red]#,##0"/>
    <numFmt numFmtId="174" formatCode="[$-409]dddd\,\ mmmm\ dd\,\ yyyy"/>
    <numFmt numFmtId="175" formatCode="[$-409]h:mm:ss\ AM/PM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Book Antiqua"/>
      <family val="1"/>
    </font>
    <font>
      <b/>
      <sz val="12"/>
      <name val="Arial"/>
      <family val="0"/>
    </font>
    <font>
      <b/>
      <sz val="12"/>
      <name val="Book Antiqua"/>
      <family val="1"/>
    </font>
    <font>
      <b/>
      <sz val="10"/>
      <name val="Arial"/>
      <family val="2"/>
    </font>
    <font>
      <b/>
      <sz val="10"/>
      <color indexed="9"/>
      <name val="Arial"/>
      <family val="0"/>
    </font>
    <font>
      <sz val="8"/>
      <name val="Arial"/>
      <family val="0"/>
    </font>
    <font>
      <b/>
      <sz val="14"/>
      <color indexed="10"/>
      <name val="Arial"/>
      <family val="2"/>
    </font>
    <font>
      <sz val="10"/>
      <name val="Ariston"/>
      <family val="0"/>
    </font>
    <font>
      <sz val="12"/>
      <name val="Ariston"/>
      <family val="0"/>
    </font>
    <font>
      <sz val="12"/>
      <name val="Arial"/>
      <family val="0"/>
    </font>
    <font>
      <b/>
      <sz val="12"/>
      <color indexed="10"/>
      <name val="Arial"/>
      <family val="0"/>
    </font>
    <font>
      <sz val="12"/>
      <color indexed="8"/>
      <name val="Arial"/>
      <family val="0"/>
    </font>
    <font>
      <sz val="24"/>
      <name val="Ariston"/>
      <family val="0"/>
    </font>
    <font>
      <b/>
      <sz val="12"/>
      <color indexed="8"/>
      <name val="Arial"/>
      <family val="0"/>
    </font>
    <font>
      <sz val="11"/>
      <name val="Arial"/>
      <family val="0"/>
    </font>
    <font>
      <sz val="12"/>
      <color indexed="12"/>
      <name val="Arial"/>
      <family val="0"/>
    </font>
    <font>
      <b/>
      <sz val="12"/>
      <color indexed="12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24" fillId="24" borderId="11" xfId="0" applyFont="1" applyFill="1" applyBorder="1" applyAlignment="1">
      <alignment/>
    </xf>
    <xf numFmtId="0" fontId="24" fillId="24" borderId="11" xfId="0" applyFont="1" applyFill="1" applyBorder="1" applyAlignment="1">
      <alignment horizontal="left"/>
    </xf>
    <xf numFmtId="3" fontId="24" fillId="24" borderId="11" xfId="0" applyNumberFormat="1" applyFont="1" applyFill="1" applyBorder="1" applyAlignment="1">
      <alignment horizontal="center"/>
    </xf>
    <xf numFmtId="3" fontId="24" fillId="24" borderId="12" xfId="0" applyNumberFormat="1" applyFont="1" applyFill="1" applyBorder="1" applyAlignment="1">
      <alignment horizontal="center"/>
    </xf>
    <xf numFmtId="0" fontId="23" fillId="0" borderId="0" xfId="0" applyFont="1" applyBorder="1" applyAlignment="1">
      <alignment/>
    </xf>
    <xf numFmtId="2" fontId="23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2" fontId="24" fillId="24" borderId="10" xfId="0" applyNumberFormat="1" applyFont="1" applyFill="1" applyBorder="1" applyAlignment="1">
      <alignment horizontal="center"/>
    </xf>
    <xf numFmtId="0" fontId="24" fillId="24" borderId="12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0" fillId="0" borderId="0" xfId="0" applyAlignment="1">
      <alignment vertical="top"/>
    </xf>
    <xf numFmtId="3" fontId="0" fillId="0" borderId="0" xfId="0" applyNumberFormat="1" applyAlignment="1">
      <alignment horizontal="center"/>
    </xf>
    <xf numFmtId="0" fontId="26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2" fontId="27" fillId="0" borderId="0" xfId="0" applyNumberFormat="1" applyFont="1" applyFill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1" fillId="22" borderId="13" xfId="0" applyFont="1" applyFill="1" applyBorder="1" applyAlignment="1">
      <alignment horizontal="center" vertical="top" wrapText="1"/>
    </xf>
    <xf numFmtId="0" fontId="29" fillId="22" borderId="14" xfId="0" applyFont="1" applyFill="1" applyBorder="1" applyAlignment="1">
      <alignment/>
    </xf>
    <xf numFmtId="0" fontId="29" fillId="22" borderId="14" xfId="0" applyFont="1" applyFill="1" applyBorder="1" applyAlignment="1">
      <alignment horizontal="center" vertical="top" wrapText="1"/>
    </xf>
    <xf numFmtId="0" fontId="29" fillId="22" borderId="14" xfId="0" applyFont="1" applyFill="1" applyBorder="1" applyAlignment="1">
      <alignment vertical="top" wrapText="1"/>
    </xf>
    <xf numFmtId="3" fontId="30" fillId="22" borderId="14" xfId="0" applyNumberFormat="1" applyFont="1" applyFill="1" applyBorder="1" applyAlignment="1">
      <alignment horizontal="center"/>
    </xf>
    <xf numFmtId="3" fontId="29" fillId="22" borderId="14" xfId="0" applyNumberFormat="1" applyFont="1" applyFill="1" applyBorder="1" applyAlignment="1">
      <alignment horizontal="center"/>
    </xf>
    <xf numFmtId="3" fontId="30" fillId="20" borderId="15" xfId="0" applyNumberFormat="1" applyFont="1" applyFill="1" applyBorder="1" applyAlignment="1">
      <alignment horizontal="center"/>
    </xf>
    <xf numFmtId="3" fontId="31" fillId="20" borderId="15" xfId="0" applyNumberFormat="1" applyFont="1" applyFill="1" applyBorder="1" applyAlignment="1">
      <alignment horizontal="center"/>
    </xf>
    <xf numFmtId="3" fontId="21" fillId="20" borderId="15" xfId="0" applyNumberFormat="1" applyFont="1" applyFill="1" applyBorder="1" applyAlignment="1">
      <alignment horizontal="center"/>
    </xf>
    <xf numFmtId="1" fontId="29" fillId="22" borderId="14" xfId="0" applyNumberFormat="1" applyFont="1" applyFill="1" applyBorder="1" applyAlignment="1">
      <alignment horizontal="center" vertical="top" wrapText="1"/>
    </xf>
    <xf numFmtId="3" fontId="29" fillId="22" borderId="14" xfId="0" applyNumberFormat="1" applyFont="1" applyFill="1" applyBorder="1" applyAlignment="1">
      <alignment vertical="top" wrapText="1"/>
    </xf>
    <xf numFmtId="0" fontId="29" fillId="22" borderId="14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center" vertical="top" wrapText="1"/>
    </xf>
    <xf numFmtId="0" fontId="29" fillId="0" borderId="14" xfId="0" applyFont="1" applyBorder="1" applyAlignment="1">
      <alignment/>
    </xf>
    <xf numFmtId="0" fontId="29" fillId="25" borderId="14" xfId="0" applyFont="1" applyFill="1" applyBorder="1" applyAlignment="1">
      <alignment horizontal="center" vertical="top" wrapText="1"/>
    </xf>
    <xf numFmtId="0" fontId="29" fillId="25" borderId="14" xfId="0" applyFont="1" applyFill="1" applyBorder="1" applyAlignment="1">
      <alignment vertical="top" wrapText="1"/>
    </xf>
    <xf numFmtId="3" fontId="29" fillId="25" borderId="14" xfId="0" applyNumberFormat="1" applyFont="1" applyFill="1" applyBorder="1" applyAlignment="1">
      <alignment horizontal="center"/>
    </xf>
    <xf numFmtId="0" fontId="21" fillId="25" borderId="13" xfId="0" applyFont="1" applyFill="1" applyBorder="1" applyAlignment="1">
      <alignment horizontal="center" vertical="top" wrapText="1"/>
    </xf>
    <xf numFmtId="0" fontId="29" fillId="0" borderId="14" xfId="0" applyFont="1" applyFill="1" applyBorder="1" applyAlignment="1">
      <alignment/>
    </xf>
    <xf numFmtId="0" fontId="29" fillId="0" borderId="14" xfId="0" applyFont="1" applyFill="1" applyBorder="1" applyAlignment="1">
      <alignment horizontal="center" vertical="top" wrapText="1"/>
    </xf>
    <xf numFmtId="0" fontId="29" fillId="0" borderId="14" xfId="0" applyFont="1" applyFill="1" applyBorder="1" applyAlignment="1">
      <alignment vertical="top" wrapText="1"/>
    </xf>
    <xf numFmtId="3" fontId="29" fillId="0" borderId="14" xfId="0" applyNumberFormat="1" applyFont="1" applyFill="1" applyBorder="1" applyAlignment="1">
      <alignment horizontal="center"/>
    </xf>
    <xf numFmtId="0" fontId="29" fillId="0" borderId="14" xfId="0" applyFont="1" applyBorder="1" applyAlignment="1">
      <alignment horizontal="left"/>
    </xf>
    <xf numFmtId="0" fontId="29" fillId="0" borderId="14" xfId="0" applyFont="1" applyBorder="1" applyAlignment="1">
      <alignment horizontal="center" vertical="top" wrapText="1"/>
    </xf>
    <xf numFmtId="0" fontId="29" fillId="0" borderId="14" xfId="0" applyFont="1" applyBorder="1" applyAlignment="1">
      <alignment vertical="top" wrapText="1"/>
    </xf>
    <xf numFmtId="3" fontId="29" fillId="0" borderId="14" xfId="0" applyNumberFormat="1" applyFont="1" applyBorder="1" applyAlignment="1">
      <alignment horizontal="center"/>
    </xf>
    <xf numFmtId="0" fontId="21" fillId="0" borderId="16" xfId="0" applyFont="1" applyFill="1" applyBorder="1" applyAlignment="1">
      <alignment horizontal="center" vertical="top" wrapText="1"/>
    </xf>
    <xf numFmtId="0" fontId="29" fillId="0" borderId="17" xfId="0" applyFont="1" applyBorder="1" applyAlignment="1">
      <alignment/>
    </xf>
    <xf numFmtId="0" fontId="29" fillId="25" borderId="17" xfId="0" applyFont="1" applyFill="1" applyBorder="1" applyAlignment="1">
      <alignment horizontal="center" vertical="top" wrapText="1"/>
    </xf>
    <xf numFmtId="0" fontId="29" fillId="25" borderId="17" xfId="0" applyFont="1" applyFill="1" applyBorder="1" applyAlignment="1">
      <alignment vertical="top" wrapText="1"/>
    </xf>
    <xf numFmtId="3" fontId="29" fillId="25" borderId="17" xfId="0" applyNumberFormat="1" applyFont="1" applyFill="1" applyBorder="1" applyAlignment="1">
      <alignment horizontal="center"/>
    </xf>
    <xf numFmtId="3" fontId="30" fillId="25" borderId="17" xfId="0" applyNumberFormat="1" applyFont="1" applyFill="1" applyBorder="1" applyAlignment="1">
      <alignment horizontal="center"/>
    </xf>
    <xf numFmtId="3" fontId="21" fillId="20" borderId="18" xfId="0" applyNumberFormat="1" applyFont="1" applyFill="1" applyBorder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3" fontId="21" fillId="22" borderId="14" xfId="0" applyNumberFormat="1" applyFont="1" applyFill="1" applyBorder="1" applyAlignment="1">
      <alignment horizontal="center"/>
    </xf>
    <xf numFmtId="3" fontId="33" fillId="22" borderId="14" xfId="0" applyNumberFormat="1" applyFont="1" applyFill="1" applyBorder="1" applyAlignment="1">
      <alignment horizontal="center"/>
    </xf>
    <xf numFmtId="3" fontId="21" fillId="25" borderId="14" xfId="0" applyNumberFormat="1" applyFont="1" applyFill="1" applyBorder="1" applyAlignment="1">
      <alignment horizontal="center"/>
    </xf>
    <xf numFmtId="3" fontId="21" fillId="0" borderId="14" xfId="0" applyNumberFormat="1" applyFont="1" applyFill="1" applyBorder="1" applyAlignment="1">
      <alignment horizontal="center"/>
    </xf>
    <xf numFmtId="3" fontId="21" fillId="0" borderId="14" xfId="0" applyNumberFormat="1" applyFont="1" applyBorder="1" applyAlignment="1">
      <alignment horizontal="center"/>
    </xf>
    <xf numFmtId="3" fontId="21" fillId="25" borderId="17" xfId="0" applyNumberFormat="1" applyFont="1" applyFill="1" applyBorder="1" applyAlignment="1">
      <alignment horizontal="center"/>
    </xf>
    <xf numFmtId="0" fontId="34" fillId="22" borderId="14" xfId="0" applyFont="1" applyFill="1" applyBorder="1" applyAlignment="1">
      <alignment vertical="top" wrapText="1"/>
    </xf>
    <xf numFmtId="0" fontId="34" fillId="25" borderId="14" xfId="0" applyFont="1" applyFill="1" applyBorder="1" applyAlignment="1">
      <alignment vertical="top" wrapText="1"/>
    </xf>
    <xf numFmtId="0" fontId="21" fillId="22" borderId="14" xfId="0" applyFont="1" applyFill="1" applyBorder="1" applyAlignment="1">
      <alignment horizontal="center" vertical="top" wrapText="1"/>
    </xf>
    <xf numFmtId="0" fontId="29" fillId="22" borderId="14" xfId="0" applyFont="1" applyFill="1" applyBorder="1" applyAlignment="1">
      <alignment horizontal="center"/>
    </xf>
    <xf numFmtId="3" fontId="30" fillId="22" borderId="14" xfId="0" applyNumberFormat="1" applyFont="1" applyFill="1" applyBorder="1" applyAlignment="1">
      <alignment horizontal="center" wrapText="1"/>
    </xf>
    <xf numFmtId="3" fontId="33" fillId="20" borderId="15" xfId="0" applyNumberFormat="1" applyFont="1" applyFill="1" applyBorder="1" applyAlignment="1">
      <alignment horizontal="center"/>
    </xf>
    <xf numFmtId="3" fontId="29" fillId="22" borderId="14" xfId="0" applyNumberFormat="1" applyFont="1" applyFill="1" applyBorder="1" applyAlignment="1">
      <alignment horizontal="center" vertical="top" wrapText="1"/>
    </xf>
    <xf numFmtId="3" fontId="30" fillId="22" borderId="14" xfId="0" applyNumberFormat="1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 wrapText="1"/>
    </xf>
    <xf numFmtId="0" fontId="29" fillId="0" borderId="14" xfId="0" applyFont="1" applyFill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14" xfId="0" applyFont="1" applyFill="1" applyBorder="1" applyAlignment="1">
      <alignment horizontal="left"/>
    </xf>
    <xf numFmtId="3" fontId="29" fillId="0" borderId="14" xfId="0" applyNumberFormat="1" applyFont="1" applyFill="1" applyBorder="1" applyAlignment="1">
      <alignment horizontal="center" vertical="top" wrapText="1"/>
    </xf>
    <xf numFmtId="3" fontId="29" fillId="0" borderId="14" xfId="0" applyNumberFormat="1" applyFont="1" applyBorder="1" applyAlignment="1">
      <alignment horizontal="center" vertical="top" wrapText="1"/>
    </xf>
    <xf numFmtId="0" fontId="21" fillId="25" borderId="14" xfId="0" applyFont="1" applyFill="1" applyBorder="1" applyAlignment="1">
      <alignment horizontal="center" vertical="top" wrapText="1"/>
    </xf>
    <xf numFmtId="0" fontId="21" fillId="25" borderId="17" xfId="0" applyFont="1" applyFill="1" applyBorder="1" applyAlignment="1">
      <alignment horizontal="center" vertical="top" wrapText="1"/>
    </xf>
    <xf numFmtId="0" fontId="29" fillId="0" borderId="17" xfId="0" applyFont="1" applyBorder="1" applyAlignment="1">
      <alignment horizontal="center"/>
    </xf>
    <xf numFmtId="3" fontId="29" fillId="0" borderId="17" xfId="0" applyNumberFormat="1" applyFont="1" applyBorder="1" applyAlignment="1">
      <alignment horizontal="center"/>
    </xf>
    <xf numFmtId="3" fontId="33" fillId="22" borderId="14" xfId="0" applyNumberFormat="1" applyFont="1" applyFill="1" applyBorder="1" applyAlignment="1">
      <alignment horizontal="center" wrapText="1"/>
    </xf>
    <xf numFmtId="3" fontId="21" fillId="22" borderId="14" xfId="0" applyNumberFormat="1" applyFont="1" applyFill="1" applyBorder="1" applyAlignment="1">
      <alignment horizontal="center" wrapText="1"/>
    </xf>
    <xf numFmtId="3" fontId="21" fillId="0" borderId="14" xfId="0" applyNumberFormat="1" applyFont="1" applyFill="1" applyBorder="1" applyAlignment="1">
      <alignment horizontal="center" wrapText="1"/>
    </xf>
    <xf numFmtId="3" fontId="21" fillId="25" borderId="14" xfId="0" applyNumberFormat="1" applyFont="1" applyFill="1" applyBorder="1" applyAlignment="1">
      <alignment horizontal="center" wrapText="1"/>
    </xf>
    <xf numFmtId="3" fontId="21" fillId="0" borderId="14" xfId="0" applyNumberFormat="1" applyFont="1" applyFill="1" applyBorder="1" applyAlignment="1">
      <alignment horizontal="center" vertical="top" wrapText="1"/>
    </xf>
    <xf numFmtId="3" fontId="21" fillId="0" borderId="14" xfId="0" applyNumberFormat="1" applyFont="1" applyBorder="1" applyAlignment="1">
      <alignment horizontal="center" vertical="top" wrapText="1"/>
    </xf>
    <xf numFmtId="3" fontId="21" fillId="25" borderId="17" xfId="0" applyNumberFormat="1" applyFont="1" applyFill="1" applyBorder="1" applyAlignment="1">
      <alignment horizontal="center" wrapText="1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/>
    </xf>
    <xf numFmtId="0" fontId="21" fillId="22" borderId="14" xfId="0" applyFont="1" applyFill="1" applyBorder="1" applyAlignment="1">
      <alignment horizontal="center"/>
    </xf>
    <xf numFmtId="0" fontId="29" fillId="22" borderId="14" xfId="0" applyFont="1" applyFill="1" applyBorder="1" applyAlignment="1">
      <alignment horizontal="left" vertical="center"/>
    </xf>
    <xf numFmtId="0" fontId="29" fillId="22" borderId="14" xfId="0" applyFont="1" applyFill="1" applyBorder="1" applyAlignment="1">
      <alignment horizontal="center" vertical="center"/>
    </xf>
    <xf numFmtId="49" fontId="30" fillId="22" borderId="14" xfId="0" applyNumberFormat="1" applyFont="1" applyFill="1" applyBorder="1" applyAlignment="1">
      <alignment horizontal="center"/>
    </xf>
    <xf numFmtId="3" fontId="29" fillId="22" borderId="14" xfId="0" applyNumberFormat="1" applyFont="1" applyFill="1" applyBorder="1" applyAlignment="1">
      <alignment horizontal="center" wrapText="1"/>
    </xf>
    <xf numFmtId="3" fontId="29" fillId="22" borderId="14" xfId="0" applyNumberFormat="1" applyFont="1" applyFill="1" applyBorder="1" applyAlignment="1">
      <alignment horizontal="left"/>
    </xf>
    <xf numFmtId="1" fontId="29" fillId="22" borderId="14" xfId="0" applyNumberFormat="1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left" vertical="center"/>
    </xf>
    <xf numFmtId="0" fontId="29" fillId="0" borderId="14" xfId="0" applyFont="1" applyFill="1" applyBorder="1" applyAlignment="1">
      <alignment horizontal="center" vertical="center"/>
    </xf>
    <xf numFmtId="3" fontId="29" fillId="0" borderId="14" xfId="0" applyNumberFormat="1" applyFont="1" applyFill="1" applyBorder="1" applyAlignment="1">
      <alignment horizontal="center" wrapText="1"/>
    </xf>
    <xf numFmtId="0" fontId="21" fillId="0" borderId="14" xfId="0" applyFont="1" applyBorder="1" applyAlignment="1">
      <alignment horizontal="center"/>
    </xf>
    <xf numFmtId="3" fontId="29" fillId="0" borderId="14" xfId="0" applyNumberFormat="1" applyFont="1" applyFill="1" applyBorder="1" applyAlignment="1">
      <alignment horizontal="left"/>
    </xf>
    <xf numFmtId="3" fontId="30" fillId="0" borderId="14" xfId="0" applyNumberFormat="1" applyFont="1" applyFill="1" applyBorder="1" applyAlignment="1">
      <alignment horizontal="center"/>
    </xf>
    <xf numFmtId="3" fontId="29" fillId="25" borderId="14" xfId="0" applyNumberFormat="1" applyFont="1" applyFill="1" applyBorder="1" applyAlignment="1">
      <alignment horizontal="center" wrapText="1"/>
    </xf>
    <xf numFmtId="0" fontId="29" fillId="0" borderId="14" xfId="0" applyFont="1" applyBorder="1" applyAlignment="1">
      <alignment horizontal="left" vertical="center"/>
    </xf>
    <xf numFmtId="0" fontId="29" fillId="0" borderId="14" xfId="0" applyFont="1" applyBorder="1" applyAlignment="1">
      <alignment horizontal="center" vertical="center"/>
    </xf>
    <xf numFmtId="1" fontId="29" fillId="0" borderId="14" xfId="0" applyNumberFormat="1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9" fillId="0" borderId="17" xfId="0" applyFont="1" applyBorder="1" applyAlignment="1">
      <alignment horizontal="left" vertical="center"/>
    </xf>
    <xf numFmtId="0" fontId="29" fillId="0" borderId="17" xfId="0" applyFont="1" applyBorder="1" applyAlignment="1">
      <alignment horizontal="center" vertical="center"/>
    </xf>
    <xf numFmtId="3" fontId="29" fillId="0" borderId="17" xfId="0" applyNumberFormat="1" applyFont="1" applyFill="1" applyBorder="1" applyAlignment="1">
      <alignment horizontal="center"/>
    </xf>
    <xf numFmtId="3" fontId="29" fillId="25" borderId="17" xfId="0" applyNumberFormat="1" applyFont="1" applyFill="1" applyBorder="1" applyAlignment="1">
      <alignment horizontal="center" wrapText="1"/>
    </xf>
    <xf numFmtId="3" fontId="34" fillId="0" borderId="14" xfId="0" applyNumberFormat="1" applyFont="1" applyFill="1" applyBorder="1" applyAlignment="1">
      <alignment horizontal="left"/>
    </xf>
    <xf numFmtId="0" fontId="34" fillId="0" borderId="14" xfId="0" applyFont="1" applyBorder="1" applyAlignment="1">
      <alignment horizontal="center" vertical="center"/>
    </xf>
    <xf numFmtId="0" fontId="21" fillId="22" borderId="13" xfId="0" applyFont="1" applyFill="1" applyBorder="1" applyAlignment="1">
      <alignment horizontal="center" vertical="top"/>
    </xf>
    <xf numFmtId="3" fontId="30" fillId="20" borderId="15" xfId="0" applyNumberFormat="1" applyFont="1" applyFill="1" applyBorder="1" applyAlignment="1">
      <alignment horizontal="center" wrapText="1"/>
    </xf>
    <xf numFmtId="3" fontId="33" fillId="20" borderId="15" xfId="0" applyNumberFormat="1" applyFont="1" applyFill="1" applyBorder="1" applyAlignment="1">
      <alignment horizontal="center" wrapText="1"/>
    </xf>
    <xf numFmtId="3" fontId="21" fillId="20" borderId="15" xfId="0" applyNumberFormat="1" applyFont="1" applyFill="1" applyBorder="1" applyAlignment="1">
      <alignment horizontal="center" wrapText="1"/>
    </xf>
    <xf numFmtId="3" fontId="29" fillId="22" borderId="14" xfId="0" applyNumberFormat="1" applyFont="1" applyFill="1" applyBorder="1" applyAlignment="1">
      <alignment horizontal="left" wrapText="1"/>
    </xf>
    <xf numFmtId="0" fontId="21" fillId="0" borderId="13" xfId="0" applyFont="1" applyFill="1" applyBorder="1" applyAlignment="1">
      <alignment horizontal="center" vertical="top"/>
    </xf>
    <xf numFmtId="3" fontId="29" fillId="0" borderId="14" xfId="0" applyNumberFormat="1" applyFont="1" applyFill="1" applyBorder="1" applyAlignment="1">
      <alignment horizontal="left" wrapText="1"/>
    </xf>
    <xf numFmtId="3" fontId="29" fillId="0" borderId="14" xfId="0" applyNumberFormat="1" applyFont="1" applyBorder="1" applyAlignment="1">
      <alignment/>
    </xf>
    <xf numFmtId="0" fontId="21" fillId="0" borderId="13" xfId="0" applyFont="1" applyBorder="1" applyAlignment="1">
      <alignment horizontal="center" vertical="top"/>
    </xf>
    <xf numFmtId="3" fontId="30" fillId="0" borderId="14" xfId="0" applyNumberFormat="1" applyFont="1" applyFill="1" applyBorder="1" applyAlignment="1">
      <alignment horizontal="center" wrapText="1"/>
    </xf>
    <xf numFmtId="0" fontId="29" fillId="0" borderId="14" xfId="0" applyFont="1" applyFill="1" applyBorder="1" applyAlignment="1">
      <alignment horizontal="left" vertical="top" wrapText="1"/>
    </xf>
    <xf numFmtId="3" fontId="29" fillId="0" borderId="14" xfId="0" applyNumberFormat="1" applyFont="1" applyBorder="1" applyAlignment="1">
      <alignment horizontal="center" wrapText="1"/>
    </xf>
    <xf numFmtId="0" fontId="21" fillId="0" borderId="16" xfId="0" applyFont="1" applyBorder="1" applyAlignment="1">
      <alignment horizontal="center" vertical="top"/>
    </xf>
    <xf numFmtId="3" fontId="29" fillId="0" borderId="17" xfId="0" applyNumberFormat="1" applyFont="1" applyFill="1" applyBorder="1" applyAlignment="1">
      <alignment horizontal="left" wrapText="1"/>
    </xf>
    <xf numFmtId="3" fontId="29" fillId="0" borderId="17" xfId="0" applyNumberFormat="1" applyFont="1" applyFill="1" applyBorder="1" applyAlignment="1">
      <alignment horizontal="center" wrapText="1"/>
    </xf>
    <xf numFmtId="3" fontId="21" fillId="20" borderId="18" xfId="0" applyNumberFormat="1" applyFont="1" applyFill="1" applyBorder="1" applyAlignment="1">
      <alignment horizontal="center" wrapText="1"/>
    </xf>
    <xf numFmtId="3" fontId="21" fillId="0" borderId="14" xfId="0" applyNumberFormat="1" applyFont="1" applyFill="1" applyBorder="1" applyAlignment="1">
      <alignment horizontal="center" vertical="top"/>
    </xf>
    <xf numFmtId="3" fontId="21" fillId="0" borderId="14" xfId="0" applyNumberFormat="1" applyFont="1" applyBorder="1" applyAlignment="1">
      <alignment horizontal="center" wrapText="1"/>
    </xf>
    <xf numFmtId="3" fontId="21" fillId="0" borderId="14" xfId="0" applyNumberFormat="1" applyFont="1" applyBorder="1" applyAlignment="1">
      <alignment horizontal="center" vertical="top"/>
    </xf>
    <xf numFmtId="3" fontId="21" fillId="0" borderId="17" xfId="0" applyNumberFormat="1" applyFont="1" applyFill="1" applyBorder="1" applyAlignment="1">
      <alignment horizontal="center" wrapText="1"/>
    </xf>
    <xf numFmtId="3" fontId="21" fillId="0" borderId="17" xfId="0" applyNumberFormat="1" applyFont="1" applyBorder="1" applyAlignment="1">
      <alignment horizontal="center"/>
    </xf>
    <xf numFmtId="0" fontId="29" fillId="0" borderId="13" xfId="0" applyFont="1" applyFill="1" applyBorder="1" applyAlignment="1" applyProtection="1">
      <alignment horizontal="left" vertical="center"/>
      <protection locked="0"/>
    </xf>
    <xf numFmtId="3" fontId="35" fillId="22" borderId="14" xfId="0" applyNumberFormat="1" applyFont="1" applyFill="1" applyBorder="1" applyAlignment="1">
      <alignment horizontal="center" wrapText="1"/>
    </xf>
    <xf numFmtId="3" fontId="36" fillId="22" borderId="14" xfId="0" applyNumberFormat="1" applyFont="1" applyFill="1" applyBorder="1" applyAlignment="1">
      <alignment horizontal="center" wrapText="1"/>
    </xf>
    <xf numFmtId="3" fontId="36" fillId="22" borderId="14" xfId="0" applyNumberFormat="1" applyFont="1" applyFill="1" applyBorder="1" applyAlignment="1">
      <alignment horizontal="center"/>
    </xf>
    <xf numFmtId="3" fontId="35" fillId="22" borderId="14" xfId="0" applyNumberFormat="1" applyFont="1" applyFill="1" applyBorder="1" applyAlignment="1">
      <alignment horizontal="center"/>
    </xf>
    <xf numFmtId="3" fontId="35" fillId="22" borderId="14" xfId="0" applyNumberFormat="1" applyFont="1" applyFill="1" applyBorder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elson%20Holmberg\Local%20Settings\Temporary%20Internet%20Files\OLK617\Documents%20and%20Settings\Admin\Local%20Settings\Temporary%20Internet%20Files\Content.IE5\16ZSWHX7\Champion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lifying"/>
      <sheetName val="RACE DATA"/>
      <sheetName val="HULL ROSTERS"/>
      <sheetName val="MODERN Entries"/>
      <sheetName val="VINTAGE Entries"/>
      <sheetName val="HEAT ONE"/>
      <sheetName val="HEAT 2"/>
      <sheetName val="HEAT 3"/>
      <sheetName val="HEAT 4"/>
      <sheetName val="LEADER BOARD"/>
      <sheetName val="FINALS"/>
      <sheetName val="Modern Results "/>
      <sheetName val="Vintage Results"/>
      <sheetName val="Macro Index"/>
      <sheetName val="Accounting"/>
      <sheetName val="GRID ONE"/>
      <sheetName val="GRID 2"/>
      <sheetName val="GRID 3"/>
      <sheetName val="GRID 4"/>
      <sheetName val="GRID 5"/>
      <sheetName val="GRID 6"/>
      <sheetName val="8"/>
      <sheetName val="10"/>
      <sheetName val="OFFICIALS"/>
      <sheetName val="11"/>
      <sheetName val="27"/>
      <sheetName val="28"/>
      <sheetName val="29"/>
      <sheetName val="30 F"/>
      <sheetName val="31"/>
      <sheetName val="32"/>
      <sheetName val="33"/>
      <sheetName val="34"/>
      <sheetName val="35 F"/>
      <sheetName val="36 F"/>
      <sheetName val="36 G"/>
      <sheetName val="37"/>
      <sheetName val="38"/>
      <sheetName val="39"/>
      <sheetName val="40 G"/>
      <sheetName val="40 H"/>
      <sheetName val="12"/>
      <sheetName val="13"/>
      <sheetName val="14"/>
      <sheetName val="9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</sheetNames>
    <sheetDataSet>
      <sheetData sheetId="4">
        <row r="9">
          <cell r="A9" t="str">
            <v>Wildroot Charlie</v>
          </cell>
          <cell r="B9">
            <v>1958</v>
          </cell>
          <cell r="C9" t="str">
            <v>Ron Daum </v>
          </cell>
        </row>
        <row r="10">
          <cell r="A10" t="str">
            <v>Notre Dame</v>
          </cell>
          <cell r="B10">
            <v>1963</v>
          </cell>
        </row>
        <row r="12">
          <cell r="A12" t="str">
            <v>Miss Budweiser</v>
          </cell>
          <cell r="C12" t="str">
            <v>Doug Brow </v>
          </cell>
        </row>
        <row r="15">
          <cell r="B15">
            <v>1963</v>
          </cell>
        </row>
        <row r="17">
          <cell r="B17">
            <v>1957</v>
          </cell>
        </row>
        <row r="19">
          <cell r="A19" t="str">
            <v>Miss Everett</v>
          </cell>
          <cell r="B19">
            <v>1960</v>
          </cell>
        </row>
        <row r="21">
          <cell r="A21" t="str">
            <v>Miss Bardahl</v>
          </cell>
          <cell r="B21">
            <v>1958</v>
          </cell>
        </row>
        <row r="24">
          <cell r="B24">
            <v>1969</v>
          </cell>
          <cell r="C24" t="str">
            <v>Jeff Campbell </v>
          </cell>
        </row>
        <row r="25">
          <cell r="A25" t="str">
            <v>Gale V </v>
          </cell>
          <cell r="B25">
            <v>1962</v>
          </cell>
        </row>
        <row r="31">
          <cell r="B31">
            <v>1970</v>
          </cell>
        </row>
        <row r="33">
          <cell r="B33">
            <v>1971</v>
          </cell>
        </row>
        <row r="34">
          <cell r="A34" t="str">
            <v>St. Regis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zoomScalePageLayoutView="0" workbookViewId="0" topLeftCell="A5">
      <selection activeCell="N21" sqref="N21"/>
    </sheetView>
  </sheetViews>
  <sheetFormatPr defaultColWidth="8.8515625" defaultRowHeight="12.75"/>
  <cols>
    <col min="1" max="1" width="4.421875" style="21" customWidth="1"/>
    <col min="2" max="2" width="28.7109375" style="0" customWidth="1"/>
    <col min="3" max="3" width="5.8515625" style="19" customWidth="1"/>
    <col min="4" max="4" width="25.421875" style="0" customWidth="1"/>
    <col min="5" max="17" width="9.28125" style="0" customWidth="1"/>
    <col min="18" max="20" width="9.28125" style="19" customWidth="1"/>
  </cols>
  <sheetData>
    <row r="1" spans="1:20" s="16" customFormat="1" ht="15" customHeight="1">
      <c r="A1" s="15"/>
      <c r="C1" s="17"/>
      <c r="R1" s="17"/>
      <c r="S1" s="17"/>
      <c r="T1" s="17"/>
    </row>
    <row r="2" spans="1:20" s="32" customFormat="1" ht="27.75" customHeight="1">
      <c r="A2" s="68" t="s">
        <v>13</v>
      </c>
      <c r="B2" s="69"/>
      <c r="C2" s="31"/>
      <c r="H2" s="33"/>
      <c r="R2" s="34"/>
      <c r="S2" s="34"/>
      <c r="T2" s="34"/>
    </row>
    <row r="3" spans="1:8" ht="15" customHeight="1">
      <c r="A3" s="20" t="s">
        <v>187</v>
      </c>
      <c r="H3" s="18"/>
    </row>
    <row r="4" ht="15" customHeight="1" thickBot="1"/>
    <row r="5" spans="1:20" s="24" customFormat="1" ht="15" customHeight="1">
      <c r="A5" s="22" t="s">
        <v>15</v>
      </c>
      <c r="B5" s="11" t="s">
        <v>16</v>
      </c>
      <c r="C5" s="9" t="s">
        <v>17</v>
      </c>
      <c r="D5" s="11" t="s">
        <v>191</v>
      </c>
      <c r="E5" s="9" t="s">
        <v>19</v>
      </c>
      <c r="F5" s="9" t="s">
        <v>21</v>
      </c>
      <c r="G5" s="9" t="s">
        <v>20</v>
      </c>
      <c r="H5" s="9" t="s">
        <v>108</v>
      </c>
      <c r="I5" s="9" t="s">
        <v>133</v>
      </c>
      <c r="J5" s="9" t="s">
        <v>138</v>
      </c>
      <c r="K5" s="9" t="s">
        <v>136</v>
      </c>
      <c r="L5" s="9" t="s">
        <v>135</v>
      </c>
      <c r="M5" s="9" t="s">
        <v>137</v>
      </c>
      <c r="N5" s="9" t="s">
        <v>192</v>
      </c>
      <c r="O5" s="9" t="s">
        <v>134</v>
      </c>
      <c r="P5" s="9" t="s">
        <v>139</v>
      </c>
      <c r="Q5" s="9" t="s">
        <v>140</v>
      </c>
      <c r="R5" s="9" t="s">
        <v>141</v>
      </c>
      <c r="S5" s="9" t="s">
        <v>142</v>
      </c>
      <c r="T5" s="23" t="s">
        <v>143</v>
      </c>
    </row>
    <row r="6" spans="1:20" s="29" customFormat="1" ht="15" customHeight="1">
      <c r="A6" s="129">
        <v>1</v>
      </c>
      <c r="B6" s="36" t="str">
        <f>'[1]VINTAGE Entries'!A10</f>
        <v>Notre Dame</v>
      </c>
      <c r="C6" s="80">
        <f>'[1]VINTAGE Entries'!B10</f>
        <v>1963</v>
      </c>
      <c r="D6" s="36" t="s">
        <v>158</v>
      </c>
      <c r="E6" s="81">
        <v>1325</v>
      </c>
      <c r="F6" s="108">
        <v>821</v>
      </c>
      <c r="G6" s="108">
        <v>0</v>
      </c>
      <c r="H6" s="108">
        <v>1269</v>
      </c>
      <c r="I6" s="108">
        <v>1094</v>
      </c>
      <c r="J6" s="108">
        <v>1227</v>
      </c>
      <c r="K6" s="108">
        <v>1052</v>
      </c>
      <c r="L6" s="108">
        <v>1069</v>
      </c>
      <c r="M6" s="81">
        <v>1500</v>
      </c>
      <c r="N6" s="81">
        <v>1500</v>
      </c>
      <c r="O6" s="151">
        <v>769</v>
      </c>
      <c r="P6" s="108">
        <v>1525</v>
      </c>
      <c r="Q6" s="151">
        <v>807</v>
      </c>
      <c r="R6" s="81">
        <v>13958</v>
      </c>
      <c r="S6" s="152">
        <v>1576</v>
      </c>
      <c r="T6" s="130">
        <v>12382</v>
      </c>
    </row>
    <row r="7" spans="1:20" s="29" customFormat="1" ht="15" customHeight="1">
      <c r="A7" s="129">
        <v>2</v>
      </c>
      <c r="B7" s="36" t="s">
        <v>77</v>
      </c>
      <c r="C7" s="80">
        <f>'[1]VINTAGE Entries'!B24</f>
        <v>1969</v>
      </c>
      <c r="D7" s="36" t="str">
        <f>'[1]VINTAGE Entries'!C24</f>
        <v>Jeff Campbell </v>
      </c>
      <c r="E7" s="108">
        <v>1025</v>
      </c>
      <c r="F7" s="81">
        <v>1500</v>
      </c>
      <c r="G7" s="108">
        <v>1100</v>
      </c>
      <c r="H7" s="81">
        <v>1500</v>
      </c>
      <c r="I7" s="108">
        <v>1300</v>
      </c>
      <c r="J7" s="108">
        <v>1200</v>
      </c>
      <c r="K7" s="108"/>
      <c r="L7" s="151">
        <v>700</v>
      </c>
      <c r="M7" s="108">
        <v>1200</v>
      </c>
      <c r="N7" s="108">
        <v>913</v>
      </c>
      <c r="O7" s="108">
        <v>1325</v>
      </c>
      <c r="P7" s="151">
        <v>769</v>
      </c>
      <c r="Q7" s="108">
        <v>1100</v>
      </c>
      <c r="R7" s="95">
        <v>13632</v>
      </c>
      <c r="S7" s="151">
        <v>1469</v>
      </c>
      <c r="T7" s="131">
        <v>12163</v>
      </c>
    </row>
    <row r="8" spans="1:20" s="29" customFormat="1" ht="15" customHeight="1">
      <c r="A8" s="129">
        <v>3</v>
      </c>
      <c r="B8" s="36" t="s">
        <v>4</v>
      </c>
      <c r="C8" s="80">
        <f>'[1]VINTAGE Entries'!B17</f>
        <v>1957</v>
      </c>
      <c r="D8" s="36" t="s">
        <v>110</v>
      </c>
      <c r="E8" s="108">
        <v>1400</v>
      </c>
      <c r="F8" s="151">
        <v>769</v>
      </c>
      <c r="G8" s="108">
        <v>0</v>
      </c>
      <c r="H8" s="108">
        <v>800</v>
      </c>
      <c r="I8" s="81">
        <v>1369</v>
      </c>
      <c r="J8" s="81">
        <v>1400</v>
      </c>
      <c r="K8" s="108">
        <v>1400</v>
      </c>
      <c r="L8" s="81">
        <v>1369</v>
      </c>
      <c r="M8" s="108">
        <v>1100</v>
      </c>
      <c r="N8" s="108">
        <v>871</v>
      </c>
      <c r="O8" s="151">
        <v>700</v>
      </c>
      <c r="P8" s="108">
        <v>1025</v>
      </c>
      <c r="Q8" s="108">
        <v>925</v>
      </c>
      <c r="R8" s="95">
        <v>13128</v>
      </c>
      <c r="S8" s="151">
        <v>1469</v>
      </c>
      <c r="T8" s="131">
        <v>11659</v>
      </c>
    </row>
    <row r="9" spans="1:20" s="29" customFormat="1" ht="15" customHeight="1">
      <c r="A9" s="129">
        <f>A8+1</f>
        <v>4</v>
      </c>
      <c r="B9" s="36" t="s">
        <v>146</v>
      </c>
      <c r="C9" s="80">
        <f>'[1]VINTAGE Entries'!B31</f>
        <v>1970</v>
      </c>
      <c r="D9" s="36" t="s">
        <v>111</v>
      </c>
      <c r="E9" s="151">
        <v>394</v>
      </c>
      <c r="F9" s="151">
        <v>127</v>
      </c>
      <c r="G9" s="108"/>
      <c r="H9" s="108">
        <v>1169</v>
      </c>
      <c r="I9" s="108">
        <v>996</v>
      </c>
      <c r="J9" s="108">
        <v>1225</v>
      </c>
      <c r="K9" s="108">
        <v>907</v>
      </c>
      <c r="L9" s="108">
        <v>746</v>
      </c>
      <c r="M9" s="108">
        <v>1169</v>
      </c>
      <c r="N9" s="108">
        <v>742</v>
      </c>
      <c r="O9" s="108">
        <v>1025</v>
      </c>
      <c r="P9" s="108">
        <v>694</v>
      </c>
      <c r="Q9" s="108">
        <v>1100</v>
      </c>
      <c r="R9" s="96">
        <v>10294</v>
      </c>
      <c r="S9" s="151">
        <v>521</v>
      </c>
      <c r="T9" s="132">
        <v>9773</v>
      </c>
    </row>
    <row r="10" spans="1:20" s="29" customFormat="1" ht="15" customHeight="1">
      <c r="A10" s="129">
        <v>5</v>
      </c>
      <c r="B10" s="36" t="s">
        <v>5</v>
      </c>
      <c r="C10" s="80">
        <v>1971</v>
      </c>
      <c r="D10" s="133" t="s">
        <v>149</v>
      </c>
      <c r="E10" s="108">
        <v>600</v>
      </c>
      <c r="F10" s="108">
        <v>1327</v>
      </c>
      <c r="G10" s="81">
        <v>1400</v>
      </c>
      <c r="H10" s="108">
        <v>1325</v>
      </c>
      <c r="I10" s="108">
        <v>1000</v>
      </c>
      <c r="J10" s="108"/>
      <c r="K10" s="108">
        <v>1325</v>
      </c>
      <c r="L10" s="108"/>
      <c r="M10" s="108">
        <v>396</v>
      </c>
      <c r="N10" s="108">
        <v>719</v>
      </c>
      <c r="O10" s="108"/>
      <c r="P10" s="108">
        <v>700</v>
      </c>
      <c r="Q10" s="108"/>
      <c r="R10" s="96">
        <v>8792</v>
      </c>
      <c r="S10" s="154"/>
      <c r="T10" s="132">
        <v>8792</v>
      </c>
    </row>
    <row r="11" spans="1:20" s="29" customFormat="1" ht="15" customHeight="1">
      <c r="A11" s="129">
        <v>6</v>
      </c>
      <c r="B11" s="36" t="str">
        <f>'[1]VINTAGE Entries'!A19</f>
        <v>Miss Everett</v>
      </c>
      <c r="C11" s="80">
        <f>'[1]VINTAGE Entries'!B19</f>
        <v>1960</v>
      </c>
      <c r="D11" s="36" t="s">
        <v>114</v>
      </c>
      <c r="E11" s="108">
        <v>833</v>
      </c>
      <c r="F11" s="108">
        <v>685</v>
      </c>
      <c r="G11" s="108">
        <v>0</v>
      </c>
      <c r="H11" s="108">
        <v>807</v>
      </c>
      <c r="I11" s="108">
        <v>738</v>
      </c>
      <c r="J11" s="151">
        <v>300</v>
      </c>
      <c r="K11" s="151">
        <v>450</v>
      </c>
      <c r="L11" s="108">
        <v>546</v>
      </c>
      <c r="M11" s="108">
        <v>567</v>
      </c>
      <c r="N11" s="108">
        <v>952</v>
      </c>
      <c r="O11" s="108">
        <v>1075</v>
      </c>
      <c r="P11" s="108">
        <v>1700</v>
      </c>
      <c r="Q11" s="40">
        <v>563</v>
      </c>
      <c r="R11" s="96">
        <v>9216</v>
      </c>
      <c r="S11" s="151">
        <v>750</v>
      </c>
      <c r="T11" s="132">
        <v>8466</v>
      </c>
    </row>
    <row r="12" spans="1:20" s="29" customFormat="1" ht="15" customHeight="1">
      <c r="A12" s="129">
        <f>A11+1</f>
        <v>7</v>
      </c>
      <c r="B12" s="36" t="s">
        <v>130</v>
      </c>
      <c r="C12" s="80">
        <v>1967</v>
      </c>
      <c r="D12" s="36" t="s">
        <v>62</v>
      </c>
      <c r="E12" s="108"/>
      <c r="F12" s="108">
        <v>352</v>
      </c>
      <c r="G12" s="108">
        <v>127</v>
      </c>
      <c r="H12" s="108">
        <v>850</v>
      </c>
      <c r="I12" s="108"/>
      <c r="J12" s="108"/>
      <c r="K12" s="108">
        <v>1019</v>
      </c>
      <c r="L12" s="108"/>
      <c r="M12" s="108">
        <v>896</v>
      </c>
      <c r="N12" s="108">
        <v>394</v>
      </c>
      <c r="O12" s="108">
        <v>1038</v>
      </c>
      <c r="P12" s="108">
        <v>1013</v>
      </c>
      <c r="Q12" s="108">
        <v>785</v>
      </c>
      <c r="R12" s="96">
        <v>6474</v>
      </c>
      <c r="S12" s="96"/>
      <c r="T12" s="132">
        <v>6474</v>
      </c>
    </row>
    <row r="13" spans="1:20" s="29" customFormat="1" ht="15" customHeight="1">
      <c r="A13" s="129">
        <f>A12+1</f>
        <v>8</v>
      </c>
      <c r="B13" s="36" t="s">
        <v>58</v>
      </c>
      <c r="C13" s="80">
        <v>1969</v>
      </c>
      <c r="D13" s="133" t="s">
        <v>81</v>
      </c>
      <c r="E13" s="108"/>
      <c r="F13" s="108"/>
      <c r="G13" s="108"/>
      <c r="H13" s="108">
        <v>750</v>
      </c>
      <c r="I13" s="108"/>
      <c r="J13" s="108">
        <v>1325</v>
      </c>
      <c r="K13" s="108">
        <v>769</v>
      </c>
      <c r="L13" s="40">
        <v>850</v>
      </c>
      <c r="M13" s="40"/>
      <c r="N13" s="40"/>
      <c r="O13" s="40">
        <v>1025</v>
      </c>
      <c r="P13" s="40">
        <v>869</v>
      </c>
      <c r="Q13" s="108">
        <v>683</v>
      </c>
      <c r="R13" s="96">
        <v>6271</v>
      </c>
      <c r="S13" s="71"/>
      <c r="T13" s="132">
        <v>6271</v>
      </c>
    </row>
    <row r="14" spans="1:20" s="29" customFormat="1" ht="15" customHeight="1">
      <c r="A14" s="129">
        <v>9</v>
      </c>
      <c r="B14" s="36" t="s">
        <v>195</v>
      </c>
      <c r="C14" s="80">
        <v>1955</v>
      </c>
      <c r="D14" s="36" t="s">
        <v>194</v>
      </c>
      <c r="E14" s="108"/>
      <c r="F14" s="108"/>
      <c r="G14" s="108">
        <v>1425</v>
      </c>
      <c r="H14" s="108">
        <v>225</v>
      </c>
      <c r="I14" s="108">
        <v>300</v>
      </c>
      <c r="J14" s="108">
        <v>625</v>
      </c>
      <c r="K14" s="108"/>
      <c r="L14" s="108"/>
      <c r="M14" s="108"/>
      <c r="N14" s="108">
        <v>1169</v>
      </c>
      <c r="O14" s="108"/>
      <c r="P14" s="108">
        <v>925</v>
      </c>
      <c r="Q14" s="108">
        <v>1325</v>
      </c>
      <c r="R14" s="96">
        <v>5994</v>
      </c>
      <c r="S14" s="96"/>
      <c r="T14" s="132">
        <f>SUM(R14-S14)</f>
        <v>5994</v>
      </c>
    </row>
    <row r="15" spans="1:20" s="29" customFormat="1" ht="15" customHeight="1">
      <c r="A15" s="129">
        <v>10</v>
      </c>
      <c r="B15" s="36" t="s">
        <v>147</v>
      </c>
      <c r="C15" s="80">
        <v>1965</v>
      </c>
      <c r="D15" s="133" t="s">
        <v>194</v>
      </c>
      <c r="E15" s="108">
        <v>479</v>
      </c>
      <c r="F15" s="108"/>
      <c r="G15" s="108">
        <v>750</v>
      </c>
      <c r="H15" s="108">
        <v>877</v>
      </c>
      <c r="I15" s="108">
        <v>1050</v>
      </c>
      <c r="J15" s="108">
        <v>919</v>
      </c>
      <c r="K15" s="108"/>
      <c r="L15" s="108"/>
      <c r="M15" s="108"/>
      <c r="N15" s="108">
        <v>950</v>
      </c>
      <c r="O15" s="108"/>
      <c r="P15" s="108">
        <v>127</v>
      </c>
      <c r="Q15" s="108">
        <v>169</v>
      </c>
      <c r="R15" s="96">
        <v>5321</v>
      </c>
      <c r="S15" s="71"/>
      <c r="T15" s="132">
        <f>SUM(R15-S15)</f>
        <v>5321</v>
      </c>
    </row>
    <row r="16" spans="1:20" s="29" customFormat="1" ht="15" customHeight="1">
      <c r="A16" s="134">
        <v>11</v>
      </c>
      <c r="B16" s="53" t="s">
        <v>60</v>
      </c>
      <c r="C16" s="86">
        <v>1967</v>
      </c>
      <c r="D16" s="135" t="s">
        <v>61</v>
      </c>
      <c r="E16" s="60"/>
      <c r="F16" s="60"/>
      <c r="G16" s="136"/>
      <c r="H16" s="60">
        <v>0</v>
      </c>
      <c r="I16" s="136"/>
      <c r="J16" s="60">
        <v>800</v>
      </c>
      <c r="K16" s="60">
        <v>450</v>
      </c>
      <c r="L16" s="60"/>
      <c r="M16" s="60">
        <v>544</v>
      </c>
      <c r="N16" s="60">
        <v>1020</v>
      </c>
      <c r="O16" s="60">
        <v>807</v>
      </c>
      <c r="P16" s="60">
        <v>750</v>
      </c>
      <c r="Q16" s="60">
        <v>557</v>
      </c>
      <c r="R16" s="75">
        <v>4928</v>
      </c>
      <c r="S16" s="75"/>
      <c r="T16" s="43">
        <v>4928</v>
      </c>
    </row>
    <row r="17" spans="1:20" s="29" customFormat="1" ht="15" customHeight="1">
      <c r="A17" s="134">
        <v>12</v>
      </c>
      <c r="B17" s="48" t="str">
        <f>'[1]VINTAGE Entries'!A25</f>
        <v>Gale V </v>
      </c>
      <c r="C17" s="87">
        <f>'[1]VINTAGE Entries'!B25</f>
        <v>1962</v>
      </c>
      <c r="D17" s="48" t="s">
        <v>206</v>
      </c>
      <c r="E17" s="114">
        <v>704</v>
      </c>
      <c r="F17" s="114"/>
      <c r="G17" s="114"/>
      <c r="H17" s="114">
        <v>352</v>
      </c>
      <c r="I17" s="114"/>
      <c r="J17" s="114"/>
      <c r="K17" s="114"/>
      <c r="L17" s="114">
        <v>920</v>
      </c>
      <c r="M17" s="114">
        <v>652</v>
      </c>
      <c r="N17" s="114">
        <v>794</v>
      </c>
      <c r="O17" s="114">
        <v>296</v>
      </c>
      <c r="P17" s="114">
        <v>563</v>
      </c>
      <c r="Q17" s="114">
        <v>619</v>
      </c>
      <c r="R17" s="97">
        <v>4900</v>
      </c>
      <c r="S17" s="97"/>
      <c r="T17" s="132">
        <v>4900</v>
      </c>
    </row>
    <row r="18" spans="1:20" s="25" customFormat="1" ht="15" customHeight="1">
      <c r="A18" s="137">
        <f>A17+1</f>
        <v>13</v>
      </c>
      <c r="B18" s="53" t="s">
        <v>145</v>
      </c>
      <c r="C18" s="86">
        <v>1954</v>
      </c>
      <c r="D18" s="116" t="s">
        <v>148</v>
      </c>
      <c r="E18" s="56">
        <v>1100</v>
      </c>
      <c r="F18" s="56">
        <v>1425</v>
      </c>
      <c r="G18" s="56"/>
      <c r="H18" s="56"/>
      <c r="I18" s="56">
        <v>525</v>
      </c>
      <c r="J18" s="56"/>
      <c r="K18" s="56">
        <v>719</v>
      </c>
      <c r="L18" s="56"/>
      <c r="M18" s="56"/>
      <c r="N18" s="56"/>
      <c r="O18" s="56"/>
      <c r="P18" s="56">
        <v>925</v>
      </c>
      <c r="Q18" s="114"/>
      <c r="R18" s="97">
        <v>4694</v>
      </c>
      <c r="S18" s="145"/>
      <c r="T18" s="132">
        <f>SUM(R18-S18)</f>
        <v>4694</v>
      </c>
    </row>
    <row r="19" spans="1:20" s="25" customFormat="1" ht="15" customHeight="1">
      <c r="A19" s="137">
        <v>14</v>
      </c>
      <c r="B19" s="48" t="s">
        <v>43</v>
      </c>
      <c r="C19" s="87">
        <v>1957</v>
      </c>
      <c r="D19" s="48" t="s">
        <v>128</v>
      </c>
      <c r="E19" s="118"/>
      <c r="F19" s="118"/>
      <c r="G19" s="118"/>
      <c r="H19" s="118"/>
      <c r="I19" s="118">
        <v>639</v>
      </c>
      <c r="J19" s="118">
        <v>300</v>
      </c>
      <c r="K19" s="118"/>
      <c r="L19" s="118">
        <v>977</v>
      </c>
      <c r="M19" s="118"/>
      <c r="N19" s="118">
        <v>1050</v>
      </c>
      <c r="O19" s="118">
        <v>577</v>
      </c>
      <c r="P19" s="118">
        <v>469</v>
      </c>
      <c r="Q19" s="118">
        <v>469</v>
      </c>
      <c r="R19" s="98">
        <v>4451</v>
      </c>
      <c r="S19" s="98"/>
      <c r="T19" s="132">
        <v>4451</v>
      </c>
    </row>
    <row r="20" spans="1:20" s="25" customFormat="1" ht="15" customHeight="1">
      <c r="A20" s="137">
        <f>A19+1</f>
        <v>15</v>
      </c>
      <c r="B20" s="48" t="s">
        <v>178</v>
      </c>
      <c r="C20" s="87">
        <v>1968</v>
      </c>
      <c r="D20" s="48" t="s">
        <v>9</v>
      </c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38">
        <v>1500</v>
      </c>
      <c r="P20" s="114">
        <v>1200</v>
      </c>
      <c r="Q20" s="138">
        <v>1600</v>
      </c>
      <c r="R20" s="97">
        <v>4300</v>
      </c>
      <c r="S20" s="97"/>
      <c r="T20" s="132">
        <v>4300</v>
      </c>
    </row>
    <row r="21" spans="1:20" s="29" customFormat="1" ht="15" customHeight="1">
      <c r="A21" s="134">
        <v>16</v>
      </c>
      <c r="B21" s="139" t="s">
        <v>204</v>
      </c>
      <c r="C21" s="87">
        <v>1963</v>
      </c>
      <c r="D21" s="48" t="s">
        <v>205</v>
      </c>
      <c r="E21" s="114">
        <v>338</v>
      </c>
      <c r="F21" s="114">
        <v>415</v>
      </c>
      <c r="G21" s="114"/>
      <c r="H21" s="114"/>
      <c r="I21" s="114">
        <v>489</v>
      </c>
      <c r="J21" s="114"/>
      <c r="K21" s="114"/>
      <c r="L21" s="114">
        <v>402</v>
      </c>
      <c r="M21" s="114">
        <v>844</v>
      </c>
      <c r="N21" s="114">
        <v>835</v>
      </c>
      <c r="O21" s="60"/>
      <c r="P21" s="60">
        <v>619</v>
      </c>
      <c r="Q21" s="60">
        <v>222</v>
      </c>
      <c r="R21" s="97">
        <v>4194</v>
      </c>
      <c r="S21" s="146"/>
      <c r="T21" s="132">
        <f>SUM(R21-S21)</f>
        <v>4194</v>
      </c>
    </row>
    <row r="22" spans="1:20" s="25" customFormat="1" ht="15" customHeight="1">
      <c r="A22" s="137">
        <v>17</v>
      </c>
      <c r="B22" s="53" t="s">
        <v>124</v>
      </c>
      <c r="C22" s="86">
        <v>1971</v>
      </c>
      <c r="D22" s="135" t="s">
        <v>126</v>
      </c>
      <c r="E22" s="60"/>
      <c r="F22" s="60">
        <v>769</v>
      </c>
      <c r="G22" s="60">
        <v>569</v>
      </c>
      <c r="H22" s="136"/>
      <c r="I22" s="60">
        <v>296</v>
      </c>
      <c r="J22" s="60">
        <v>525</v>
      </c>
      <c r="K22" s="60">
        <v>596</v>
      </c>
      <c r="L22" s="60"/>
      <c r="M22" s="136"/>
      <c r="N22" s="136"/>
      <c r="O22" s="60">
        <v>827</v>
      </c>
      <c r="P22" s="60"/>
      <c r="Q22" s="60">
        <v>525</v>
      </c>
      <c r="R22" s="75">
        <v>4107</v>
      </c>
      <c r="S22" s="75"/>
      <c r="T22" s="43">
        <v>4107</v>
      </c>
    </row>
    <row r="23" spans="1:20" s="25" customFormat="1" ht="15" customHeight="1">
      <c r="A23" s="137">
        <v>18</v>
      </c>
      <c r="B23" s="53" t="s">
        <v>144</v>
      </c>
      <c r="C23" s="86">
        <f>'[1]VINTAGE Entries'!B15</f>
        <v>1963</v>
      </c>
      <c r="D23" s="53" t="s">
        <v>109</v>
      </c>
      <c r="E23" s="114">
        <v>1019</v>
      </c>
      <c r="F23" s="114">
        <v>400</v>
      </c>
      <c r="G23" s="114">
        <v>800</v>
      </c>
      <c r="H23" s="114">
        <v>750</v>
      </c>
      <c r="I23" s="114">
        <v>550</v>
      </c>
      <c r="J23" s="114">
        <v>400</v>
      </c>
      <c r="K23" s="114"/>
      <c r="L23" s="114"/>
      <c r="M23" s="114"/>
      <c r="N23" s="114"/>
      <c r="O23" s="114"/>
      <c r="P23" s="114"/>
      <c r="Q23" s="114"/>
      <c r="R23" s="97">
        <v>3919</v>
      </c>
      <c r="S23" s="74"/>
      <c r="T23" s="132">
        <v>3919</v>
      </c>
    </row>
    <row r="24" spans="1:20" s="25" customFormat="1" ht="15" customHeight="1">
      <c r="A24" s="137">
        <v>19</v>
      </c>
      <c r="B24" s="48" t="s">
        <v>27</v>
      </c>
      <c r="C24" s="87">
        <v>1961</v>
      </c>
      <c r="D24" s="48" t="s">
        <v>198</v>
      </c>
      <c r="E24" s="118"/>
      <c r="F24" s="118"/>
      <c r="G24" s="118">
        <v>577</v>
      </c>
      <c r="H24" s="118"/>
      <c r="I24" s="118">
        <v>675</v>
      </c>
      <c r="J24" s="118">
        <v>394</v>
      </c>
      <c r="K24" s="118"/>
      <c r="L24" s="118"/>
      <c r="M24" s="118"/>
      <c r="N24" s="118">
        <v>750</v>
      </c>
      <c r="O24" s="118"/>
      <c r="P24" s="118">
        <v>825</v>
      </c>
      <c r="Q24" s="118">
        <v>638</v>
      </c>
      <c r="R24" s="98">
        <v>3879</v>
      </c>
      <c r="S24" s="98"/>
      <c r="T24" s="132">
        <v>3879</v>
      </c>
    </row>
    <row r="25" spans="1:20" s="25" customFormat="1" ht="15" customHeight="1">
      <c r="A25" s="137">
        <v>20</v>
      </c>
      <c r="B25" s="53" t="str">
        <f>'[1]VINTAGE Entries'!A9</f>
        <v>Wildroot Charlie</v>
      </c>
      <c r="C25" s="86">
        <f>'[1]VINTAGE Entries'!B9</f>
        <v>1958</v>
      </c>
      <c r="D25" s="53" t="str">
        <f>'[1]VINTAGE Entries'!C9</f>
        <v>Ron Daum </v>
      </c>
      <c r="E25" s="114">
        <v>696</v>
      </c>
      <c r="F25" s="114">
        <v>821</v>
      </c>
      <c r="G25" s="114">
        <v>1169</v>
      </c>
      <c r="H25" s="114">
        <v>169</v>
      </c>
      <c r="I25" s="114">
        <v>479</v>
      </c>
      <c r="J25" s="114"/>
      <c r="K25" s="114">
        <v>427</v>
      </c>
      <c r="L25" s="114"/>
      <c r="M25" s="114"/>
      <c r="N25" s="114"/>
      <c r="O25" s="114"/>
      <c r="P25" s="114"/>
      <c r="Q25" s="114"/>
      <c r="R25" s="97">
        <v>3761</v>
      </c>
      <c r="S25" s="97"/>
      <c r="T25" s="132">
        <v>3761</v>
      </c>
    </row>
    <row r="26" spans="1:20" s="25" customFormat="1" ht="15" customHeight="1">
      <c r="A26" s="137">
        <v>21</v>
      </c>
      <c r="B26" s="48" t="s">
        <v>1</v>
      </c>
      <c r="C26" s="87">
        <v>1960</v>
      </c>
      <c r="D26" s="48" t="s">
        <v>103</v>
      </c>
      <c r="E26" s="118">
        <v>900</v>
      </c>
      <c r="F26" s="118"/>
      <c r="G26" s="118">
        <v>846</v>
      </c>
      <c r="H26" s="118"/>
      <c r="I26" s="118">
        <v>0</v>
      </c>
      <c r="J26" s="118">
        <v>625</v>
      </c>
      <c r="K26" s="118"/>
      <c r="L26" s="98"/>
      <c r="M26" s="118"/>
      <c r="N26" s="118">
        <v>775</v>
      </c>
      <c r="O26" s="118">
        <v>583</v>
      </c>
      <c r="P26" s="118"/>
      <c r="Q26" s="118"/>
      <c r="R26" s="98">
        <v>3729</v>
      </c>
      <c r="S26" s="98"/>
      <c r="T26" s="132">
        <f>SUM(R26-S26)</f>
        <v>3729</v>
      </c>
    </row>
    <row r="27" spans="1:20" s="25" customFormat="1" ht="15" customHeight="1">
      <c r="A27" s="137">
        <v>22</v>
      </c>
      <c r="B27" s="48" t="s">
        <v>150</v>
      </c>
      <c r="C27" s="87">
        <v>1972</v>
      </c>
      <c r="D27" s="48" t="s">
        <v>42</v>
      </c>
      <c r="E27" s="114"/>
      <c r="F27" s="114"/>
      <c r="G27" s="114"/>
      <c r="H27" s="114"/>
      <c r="I27" s="114">
        <v>800</v>
      </c>
      <c r="J27" s="114"/>
      <c r="K27" s="138">
        <v>1100</v>
      </c>
      <c r="L27" s="114"/>
      <c r="M27" s="114"/>
      <c r="N27" s="114"/>
      <c r="O27" s="114"/>
      <c r="P27" s="138">
        <v>1769</v>
      </c>
      <c r="Q27" s="114"/>
      <c r="R27" s="97">
        <v>3669</v>
      </c>
      <c r="S27" s="146"/>
      <c r="T27" s="132">
        <v>3669</v>
      </c>
    </row>
    <row r="28" spans="1:20" s="25" customFormat="1" ht="15" customHeight="1">
      <c r="A28" s="137">
        <v>23</v>
      </c>
      <c r="B28" s="48" t="s">
        <v>112</v>
      </c>
      <c r="C28" s="87">
        <v>1969</v>
      </c>
      <c r="D28" s="48" t="s">
        <v>79</v>
      </c>
      <c r="E28" s="114"/>
      <c r="F28" s="114"/>
      <c r="G28" s="114"/>
      <c r="H28" s="114"/>
      <c r="I28" s="114"/>
      <c r="J28" s="114"/>
      <c r="K28" s="114"/>
      <c r="L28" s="114"/>
      <c r="M28" s="114">
        <v>1025</v>
      </c>
      <c r="N28" s="114">
        <v>1400</v>
      </c>
      <c r="O28" s="114"/>
      <c r="P28" s="114">
        <v>1200</v>
      </c>
      <c r="Q28" s="114"/>
      <c r="R28" s="97">
        <v>3625</v>
      </c>
      <c r="S28" s="97"/>
      <c r="T28" s="132">
        <v>3625</v>
      </c>
    </row>
    <row r="29" spans="1:20" s="25" customFormat="1" ht="15" customHeight="1">
      <c r="A29" s="137">
        <v>24</v>
      </c>
      <c r="B29" s="48" t="str">
        <f>'[1]VINTAGE Entries'!A21</f>
        <v>Miss Bardahl</v>
      </c>
      <c r="C29" s="87">
        <f>'[1]VINTAGE Entries'!B21</f>
        <v>1958</v>
      </c>
      <c r="D29" s="48" t="s">
        <v>32</v>
      </c>
      <c r="E29" s="114">
        <v>394</v>
      </c>
      <c r="F29" s="114">
        <v>789</v>
      </c>
      <c r="G29" s="114"/>
      <c r="H29" s="114"/>
      <c r="I29" s="114"/>
      <c r="J29" s="114"/>
      <c r="K29" s="114"/>
      <c r="L29" s="114"/>
      <c r="M29" s="114"/>
      <c r="N29" s="114">
        <v>482</v>
      </c>
      <c r="O29" s="114">
        <v>469</v>
      </c>
      <c r="P29" s="114">
        <v>1050</v>
      </c>
      <c r="Q29" s="114"/>
      <c r="R29" s="97">
        <v>3184</v>
      </c>
      <c r="S29" s="97"/>
      <c r="T29" s="132">
        <f>SUM(R29-S29)</f>
        <v>3184</v>
      </c>
    </row>
    <row r="30" spans="1:20" s="25" customFormat="1" ht="15" customHeight="1">
      <c r="A30" s="137">
        <v>25</v>
      </c>
      <c r="B30" s="53" t="s">
        <v>183</v>
      </c>
      <c r="C30" s="86">
        <v>1975</v>
      </c>
      <c r="D30" s="135" t="s">
        <v>115</v>
      </c>
      <c r="E30" s="60">
        <v>338</v>
      </c>
      <c r="F30" s="136"/>
      <c r="G30" s="60">
        <v>700</v>
      </c>
      <c r="H30" s="136"/>
      <c r="I30" s="136"/>
      <c r="J30" s="136"/>
      <c r="K30" s="60">
        <v>553</v>
      </c>
      <c r="L30" s="60">
        <v>612</v>
      </c>
      <c r="M30" s="60">
        <v>450</v>
      </c>
      <c r="N30" s="60">
        <v>225</v>
      </c>
      <c r="O30" s="60"/>
      <c r="P30" s="60">
        <v>127</v>
      </c>
      <c r="Q30" s="60"/>
      <c r="R30" s="75">
        <v>3005</v>
      </c>
      <c r="S30" s="75"/>
      <c r="T30" s="43">
        <f>SUM(R30-S30)</f>
        <v>3005</v>
      </c>
    </row>
    <row r="31" spans="1:20" s="25" customFormat="1" ht="15" customHeight="1">
      <c r="A31" s="137">
        <v>26</v>
      </c>
      <c r="B31" s="48" t="s">
        <v>197</v>
      </c>
      <c r="C31" s="87">
        <v>1970</v>
      </c>
      <c r="D31" s="48" t="s">
        <v>87</v>
      </c>
      <c r="E31" s="118"/>
      <c r="F31" s="118"/>
      <c r="G31" s="118">
        <v>700</v>
      </c>
      <c r="H31" s="118"/>
      <c r="I31" s="118"/>
      <c r="J31" s="118"/>
      <c r="K31" s="118"/>
      <c r="L31" s="118"/>
      <c r="M31" s="118">
        <v>710</v>
      </c>
      <c r="N31" s="118">
        <v>549</v>
      </c>
      <c r="O31" s="118">
        <v>675</v>
      </c>
      <c r="P31" s="118"/>
      <c r="Q31" s="118">
        <v>225</v>
      </c>
      <c r="R31" s="98">
        <v>2859</v>
      </c>
      <c r="S31" s="98"/>
      <c r="T31" s="132">
        <v>2859</v>
      </c>
    </row>
    <row r="32" spans="1:20" s="25" customFormat="1" ht="15" customHeight="1">
      <c r="A32" s="137">
        <v>27</v>
      </c>
      <c r="B32" s="48" t="s">
        <v>182</v>
      </c>
      <c r="C32" s="87">
        <v>1973</v>
      </c>
      <c r="D32" s="135" t="s">
        <v>113</v>
      </c>
      <c r="E32" s="114">
        <v>638</v>
      </c>
      <c r="F32" s="114"/>
      <c r="G32" s="114">
        <v>750</v>
      </c>
      <c r="H32" s="114">
        <v>920</v>
      </c>
      <c r="I32" s="114">
        <v>296</v>
      </c>
      <c r="J32" s="114">
        <v>225</v>
      </c>
      <c r="K32" s="114"/>
      <c r="L32" s="114"/>
      <c r="M32" s="114"/>
      <c r="N32" s="114"/>
      <c r="O32" s="60"/>
      <c r="P32" s="60"/>
      <c r="Q32" s="114"/>
      <c r="R32" s="97">
        <v>2829</v>
      </c>
      <c r="S32" s="147"/>
      <c r="T32" s="132">
        <f>SUM(R32-S32)</f>
        <v>2829</v>
      </c>
    </row>
    <row r="33" spans="1:20" s="25" customFormat="1" ht="15" customHeight="1">
      <c r="A33" s="137">
        <v>28</v>
      </c>
      <c r="B33" s="53" t="s">
        <v>184</v>
      </c>
      <c r="C33" s="86">
        <v>1970</v>
      </c>
      <c r="D33" s="135" t="s">
        <v>116</v>
      </c>
      <c r="E33" s="60">
        <v>525</v>
      </c>
      <c r="F33" s="60">
        <v>0</v>
      </c>
      <c r="G33" s="60">
        <v>300</v>
      </c>
      <c r="H33" s="136"/>
      <c r="I33" s="136"/>
      <c r="J33" s="136"/>
      <c r="K33" s="136"/>
      <c r="L33" s="60">
        <v>938</v>
      </c>
      <c r="M33" s="60">
        <v>600</v>
      </c>
      <c r="N33" s="60">
        <v>427</v>
      </c>
      <c r="O33" s="60"/>
      <c r="P33" s="60"/>
      <c r="Q33" s="60"/>
      <c r="R33" s="75">
        <v>2790</v>
      </c>
      <c r="S33" s="75"/>
      <c r="T33" s="43">
        <f>SUM(R33-S33)</f>
        <v>2790</v>
      </c>
    </row>
    <row r="34" spans="1:20" s="25" customFormat="1" ht="15" customHeight="1">
      <c r="A34" s="137">
        <v>29</v>
      </c>
      <c r="B34" s="48" t="s">
        <v>190</v>
      </c>
      <c r="C34" s="87">
        <v>1968</v>
      </c>
      <c r="D34" s="135" t="s">
        <v>158</v>
      </c>
      <c r="E34" s="114"/>
      <c r="F34" s="114"/>
      <c r="G34" s="114"/>
      <c r="H34" s="114"/>
      <c r="I34" s="114"/>
      <c r="J34" s="114"/>
      <c r="K34" s="114">
        <v>854</v>
      </c>
      <c r="L34" s="60">
        <v>1200</v>
      </c>
      <c r="M34" s="60"/>
      <c r="N34" s="60">
        <v>600</v>
      </c>
      <c r="O34" s="60"/>
      <c r="P34" s="60"/>
      <c r="Q34" s="114"/>
      <c r="R34" s="97">
        <v>2654</v>
      </c>
      <c r="S34" s="75"/>
      <c r="T34" s="132">
        <v>2654</v>
      </c>
    </row>
    <row r="35" spans="1:20" s="25" customFormat="1" ht="15" customHeight="1">
      <c r="A35" s="137">
        <v>30</v>
      </c>
      <c r="B35" s="48" t="s">
        <v>65</v>
      </c>
      <c r="C35" s="87">
        <v>1952</v>
      </c>
      <c r="D35" s="48" t="s">
        <v>29</v>
      </c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38"/>
      <c r="P35" s="114">
        <v>1500</v>
      </c>
      <c r="Q35" s="114">
        <v>1094</v>
      </c>
      <c r="R35" s="97">
        <v>2594</v>
      </c>
      <c r="S35" s="97"/>
      <c r="T35" s="132">
        <v>2594</v>
      </c>
    </row>
    <row r="36" spans="1:20" s="25" customFormat="1" ht="15" customHeight="1">
      <c r="A36" s="137">
        <v>31</v>
      </c>
      <c r="B36" s="53" t="s">
        <v>63</v>
      </c>
      <c r="C36" s="86">
        <v>1960</v>
      </c>
      <c r="D36" s="135" t="s">
        <v>64</v>
      </c>
      <c r="E36" s="60"/>
      <c r="F36" s="60">
        <v>269</v>
      </c>
      <c r="G36" s="136"/>
      <c r="H36" s="136"/>
      <c r="I36" s="136"/>
      <c r="J36" s="136"/>
      <c r="K36" s="136"/>
      <c r="L36" s="60"/>
      <c r="M36" s="60">
        <v>800</v>
      </c>
      <c r="N36" s="60">
        <v>756</v>
      </c>
      <c r="O36" s="60"/>
      <c r="P36" s="60">
        <v>400</v>
      </c>
      <c r="Q36" s="60">
        <v>300</v>
      </c>
      <c r="R36" s="75">
        <v>2525</v>
      </c>
      <c r="S36" s="75"/>
      <c r="T36" s="43">
        <v>2525</v>
      </c>
    </row>
    <row r="37" spans="1:20" s="25" customFormat="1" ht="15" customHeight="1">
      <c r="A37" s="137">
        <v>32</v>
      </c>
      <c r="B37" s="53" t="s">
        <v>71</v>
      </c>
      <c r="C37" s="86">
        <v>1975</v>
      </c>
      <c r="D37" s="135" t="s">
        <v>72</v>
      </c>
      <c r="E37" s="60"/>
      <c r="F37" s="60"/>
      <c r="G37" s="136"/>
      <c r="H37" s="136"/>
      <c r="I37" s="60"/>
      <c r="J37" s="60"/>
      <c r="K37" s="136"/>
      <c r="L37" s="60">
        <v>450</v>
      </c>
      <c r="M37" s="60">
        <v>825</v>
      </c>
      <c r="N37" s="60">
        <v>394</v>
      </c>
      <c r="O37" s="60">
        <v>663</v>
      </c>
      <c r="P37" s="60"/>
      <c r="Q37" s="60"/>
      <c r="R37" s="75">
        <v>2332</v>
      </c>
      <c r="S37" s="75"/>
      <c r="T37" s="43">
        <v>2332</v>
      </c>
    </row>
    <row r="38" spans="1:20" s="25" customFormat="1" ht="15" customHeight="1">
      <c r="A38" s="137">
        <v>33</v>
      </c>
      <c r="B38" s="48" t="s">
        <v>59</v>
      </c>
      <c r="C38" s="87">
        <v>1966</v>
      </c>
      <c r="D38" s="135" t="s">
        <v>158</v>
      </c>
      <c r="E38" s="114"/>
      <c r="F38" s="114"/>
      <c r="G38" s="114"/>
      <c r="H38" s="114">
        <v>605</v>
      </c>
      <c r="I38" s="114"/>
      <c r="J38" s="114"/>
      <c r="K38" s="114"/>
      <c r="L38" s="114"/>
      <c r="M38" s="114">
        <v>794</v>
      </c>
      <c r="N38" s="114"/>
      <c r="O38" s="114"/>
      <c r="P38" s="114">
        <v>863</v>
      </c>
      <c r="Q38" s="114"/>
      <c r="R38" s="97">
        <v>2262</v>
      </c>
      <c r="S38" s="146"/>
      <c r="T38" s="132">
        <v>2262</v>
      </c>
    </row>
    <row r="39" spans="1:20" s="25" customFormat="1" ht="15" customHeight="1">
      <c r="A39" s="137">
        <v>34</v>
      </c>
      <c r="B39" s="48" t="str">
        <f>'[1]VINTAGE Entries'!A12</f>
        <v>Miss Budweiser</v>
      </c>
      <c r="C39" s="87">
        <v>1966</v>
      </c>
      <c r="D39" s="48" t="str">
        <f>'[1]VINTAGE Entries'!C12</f>
        <v>Doug Brow </v>
      </c>
      <c r="E39" s="118">
        <v>352</v>
      </c>
      <c r="F39" s="118"/>
      <c r="G39" s="118">
        <v>525</v>
      </c>
      <c r="H39" s="118">
        <v>700</v>
      </c>
      <c r="I39" s="118">
        <v>169</v>
      </c>
      <c r="J39" s="118"/>
      <c r="K39" s="118"/>
      <c r="L39" s="118"/>
      <c r="M39" s="118"/>
      <c r="N39" s="118"/>
      <c r="O39" s="118">
        <v>0</v>
      </c>
      <c r="P39" s="118"/>
      <c r="Q39" s="118">
        <v>300</v>
      </c>
      <c r="R39" s="98">
        <v>2046</v>
      </c>
      <c r="S39" s="98"/>
      <c r="T39" s="132">
        <v>2046</v>
      </c>
    </row>
    <row r="40" spans="1:20" s="25" customFormat="1" ht="15" customHeight="1">
      <c r="A40" s="137">
        <v>35</v>
      </c>
      <c r="B40" s="53" t="s">
        <v>44</v>
      </c>
      <c r="C40" s="86">
        <v>1968</v>
      </c>
      <c r="D40" s="135" t="s">
        <v>45</v>
      </c>
      <c r="E40" s="60"/>
      <c r="F40" s="60"/>
      <c r="G40" s="136"/>
      <c r="H40" s="136"/>
      <c r="I40" s="60">
        <v>470</v>
      </c>
      <c r="J40" s="136"/>
      <c r="K40" s="136"/>
      <c r="L40" s="60"/>
      <c r="M40" s="136"/>
      <c r="N40" s="136"/>
      <c r="O40" s="60"/>
      <c r="P40" s="60">
        <v>225</v>
      </c>
      <c r="Q40" s="60">
        <v>1325</v>
      </c>
      <c r="R40" s="75">
        <v>2020</v>
      </c>
      <c r="S40" s="75"/>
      <c r="T40" s="43">
        <v>2020</v>
      </c>
    </row>
    <row r="41" spans="1:20" s="25" customFormat="1" ht="15" customHeight="1">
      <c r="A41" s="137">
        <v>36</v>
      </c>
      <c r="B41" s="48" t="s">
        <v>189</v>
      </c>
      <c r="C41" s="87">
        <v>1972</v>
      </c>
      <c r="D41" s="48" t="s">
        <v>188</v>
      </c>
      <c r="E41" s="114"/>
      <c r="F41" s="114"/>
      <c r="G41" s="114"/>
      <c r="H41" s="114"/>
      <c r="I41" s="114"/>
      <c r="J41" s="114"/>
      <c r="K41" s="114">
        <v>1100</v>
      </c>
      <c r="L41" s="114"/>
      <c r="M41" s="114"/>
      <c r="N41" s="114"/>
      <c r="O41" s="114"/>
      <c r="P41" s="114">
        <v>869</v>
      </c>
      <c r="Q41" s="114"/>
      <c r="R41" s="97">
        <v>1969</v>
      </c>
      <c r="S41" s="97"/>
      <c r="T41" s="132">
        <v>1969</v>
      </c>
    </row>
    <row r="42" spans="1:20" s="25" customFormat="1" ht="15" customHeight="1">
      <c r="A42" s="137">
        <v>37</v>
      </c>
      <c r="B42" s="53" t="s">
        <v>30</v>
      </c>
      <c r="C42" s="86">
        <v>1957</v>
      </c>
      <c r="D42" s="135" t="s">
        <v>31</v>
      </c>
      <c r="E42" s="60"/>
      <c r="F42" s="60"/>
      <c r="G42" s="136"/>
      <c r="H42" s="136"/>
      <c r="I42" s="136"/>
      <c r="J42" s="136"/>
      <c r="K42" s="60"/>
      <c r="L42" s="60"/>
      <c r="M42" s="136"/>
      <c r="N42" s="60">
        <v>563</v>
      </c>
      <c r="O42" s="60"/>
      <c r="P42" s="60">
        <v>802</v>
      </c>
      <c r="Q42" s="60">
        <v>577</v>
      </c>
      <c r="R42" s="75">
        <v>1942</v>
      </c>
      <c r="S42" s="75"/>
      <c r="T42" s="43">
        <v>1942</v>
      </c>
    </row>
    <row r="43" spans="1:20" s="25" customFormat="1" ht="15" customHeight="1">
      <c r="A43" s="137">
        <v>38</v>
      </c>
      <c r="B43" s="48" t="s">
        <v>199</v>
      </c>
      <c r="C43" s="87">
        <v>1957</v>
      </c>
      <c r="D43" s="48" t="s">
        <v>200</v>
      </c>
      <c r="E43" s="118"/>
      <c r="F43" s="118"/>
      <c r="G43" s="118">
        <v>525</v>
      </c>
      <c r="H43" s="118"/>
      <c r="I43" s="118"/>
      <c r="J43" s="118">
        <v>0</v>
      </c>
      <c r="K43" s="118">
        <v>625</v>
      </c>
      <c r="L43" s="118"/>
      <c r="M43" s="118"/>
      <c r="N43" s="118">
        <v>0</v>
      </c>
      <c r="O43" s="118"/>
      <c r="P43" s="118">
        <v>169</v>
      </c>
      <c r="Q43" s="118">
        <v>569</v>
      </c>
      <c r="R43" s="98">
        <v>1888</v>
      </c>
      <c r="S43" s="98"/>
      <c r="T43" s="132">
        <v>1888</v>
      </c>
    </row>
    <row r="44" spans="1:20" s="25" customFormat="1" ht="15" customHeight="1">
      <c r="A44" s="137">
        <v>39</v>
      </c>
      <c r="B44" s="150" t="s">
        <v>22</v>
      </c>
      <c r="C44" s="87">
        <v>1970</v>
      </c>
      <c r="D44" s="135" t="s">
        <v>79</v>
      </c>
      <c r="E44" s="114"/>
      <c r="F44" s="114"/>
      <c r="G44" s="114"/>
      <c r="H44" s="114"/>
      <c r="I44" s="114"/>
      <c r="J44" s="114"/>
      <c r="K44" s="114"/>
      <c r="L44" s="60"/>
      <c r="M44" s="60"/>
      <c r="N44" s="60">
        <v>800</v>
      </c>
      <c r="O44" s="60">
        <v>625</v>
      </c>
      <c r="P44" s="60"/>
      <c r="Q44" s="114">
        <v>300</v>
      </c>
      <c r="R44" s="97">
        <v>1725</v>
      </c>
      <c r="S44" s="75"/>
      <c r="T44" s="132">
        <v>1725</v>
      </c>
    </row>
    <row r="45" spans="1:20" s="25" customFormat="1" ht="15" customHeight="1">
      <c r="A45" s="137">
        <v>40</v>
      </c>
      <c r="B45" s="53" t="s">
        <v>127</v>
      </c>
      <c r="C45" s="86">
        <v>1955</v>
      </c>
      <c r="D45" s="135" t="s">
        <v>128</v>
      </c>
      <c r="E45" s="60"/>
      <c r="F45" s="60">
        <v>582</v>
      </c>
      <c r="G45" s="136"/>
      <c r="H45" s="136"/>
      <c r="I45" s="136"/>
      <c r="J45" s="136"/>
      <c r="K45" s="60">
        <v>0</v>
      </c>
      <c r="L45" s="60"/>
      <c r="M45" s="136"/>
      <c r="N45" s="136"/>
      <c r="O45" s="60"/>
      <c r="P45" s="60">
        <v>596</v>
      </c>
      <c r="Q45" s="60">
        <v>427</v>
      </c>
      <c r="R45" s="75">
        <v>1605</v>
      </c>
      <c r="S45" s="75"/>
      <c r="T45" s="43">
        <v>1605</v>
      </c>
    </row>
    <row r="46" spans="1:20" s="25" customFormat="1" ht="15" customHeight="1">
      <c r="A46" s="137">
        <v>41</v>
      </c>
      <c r="B46" s="53" t="s">
        <v>196</v>
      </c>
      <c r="C46" s="86">
        <v>1958</v>
      </c>
      <c r="D46" s="135" t="s">
        <v>118</v>
      </c>
      <c r="E46" s="60"/>
      <c r="F46" s="60"/>
      <c r="G46" s="60">
        <v>863</v>
      </c>
      <c r="H46" s="136"/>
      <c r="I46" s="60">
        <v>225</v>
      </c>
      <c r="J46" s="136"/>
      <c r="K46" s="60">
        <v>469</v>
      </c>
      <c r="L46" s="60"/>
      <c r="M46" s="136"/>
      <c r="N46" s="136"/>
      <c r="O46" s="60"/>
      <c r="P46" s="60">
        <v>0</v>
      </c>
      <c r="Q46" s="60"/>
      <c r="R46" s="75">
        <v>1557</v>
      </c>
      <c r="S46" s="75"/>
      <c r="T46" s="43">
        <v>1557</v>
      </c>
    </row>
    <row r="47" spans="1:20" s="25" customFormat="1" ht="15" customHeight="1">
      <c r="A47" s="137">
        <v>42</v>
      </c>
      <c r="B47" s="53" t="s">
        <v>27</v>
      </c>
      <c r="C47" s="86">
        <v>1971</v>
      </c>
      <c r="D47" s="135" t="s">
        <v>50</v>
      </c>
      <c r="E47" s="60"/>
      <c r="F47" s="136"/>
      <c r="G47" s="60"/>
      <c r="H47" s="136"/>
      <c r="I47" s="136"/>
      <c r="J47" s="136"/>
      <c r="K47" s="136"/>
      <c r="L47" s="60"/>
      <c r="M47" s="136"/>
      <c r="N47" s="60">
        <v>95</v>
      </c>
      <c r="O47" s="60"/>
      <c r="P47" s="60">
        <v>927</v>
      </c>
      <c r="Q47" s="60">
        <v>469</v>
      </c>
      <c r="R47" s="75">
        <v>1491</v>
      </c>
      <c r="S47" s="75"/>
      <c r="T47" s="43">
        <v>1491</v>
      </c>
    </row>
    <row r="48" spans="1:20" s="25" customFormat="1" ht="15" customHeight="1">
      <c r="A48" s="137">
        <v>43</v>
      </c>
      <c r="B48" s="48" t="s">
        <v>86</v>
      </c>
      <c r="C48" s="87">
        <v>1958</v>
      </c>
      <c r="D48" s="135" t="s">
        <v>87</v>
      </c>
      <c r="E48" s="114">
        <v>169</v>
      </c>
      <c r="F48" s="114"/>
      <c r="G48" s="114">
        <v>465</v>
      </c>
      <c r="H48" s="114">
        <v>300</v>
      </c>
      <c r="I48" s="114">
        <v>545</v>
      </c>
      <c r="J48" s="114"/>
      <c r="K48" s="114"/>
      <c r="L48" s="114"/>
      <c r="M48" s="114"/>
      <c r="N48" s="114"/>
      <c r="O48" s="114"/>
      <c r="P48" s="114"/>
      <c r="Q48" s="114"/>
      <c r="R48" s="97">
        <v>1479</v>
      </c>
      <c r="S48" s="75"/>
      <c r="T48" s="132">
        <v>1479</v>
      </c>
    </row>
    <row r="49" spans="1:20" ht="15" customHeight="1">
      <c r="A49" s="137">
        <v>44</v>
      </c>
      <c r="B49" s="53" t="s">
        <v>65</v>
      </c>
      <c r="C49" s="86">
        <v>1951</v>
      </c>
      <c r="D49" s="135" t="s">
        <v>129</v>
      </c>
      <c r="E49" s="60"/>
      <c r="F49" s="60">
        <v>491</v>
      </c>
      <c r="G49" s="136"/>
      <c r="H49" s="136"/>
      <c r="I49" s="136"/>
      <c r="J49" s="136"/>
      <c r="K49" s="136"/>
      <c r="L49" s="60">
        <v>694</v>
      </c>
      <c r="M49" s="60">
        <v>169</v>
      </c>
      <c r="N49" s="136"/>
      <c r="O49" s="60"/>
      <c r="P49" s="60"/>
      <c r="Q49" s="60"/>
      <c r="R49" s="75">
        <v>1354</v>
      </c>
      <c r="S49" s="75"/>
      <c r="T49" s="43">
        <v>1354</v>
      </c>
    </row>
    <row r="50" spans="1:20" ht="15" customHeight="1">
      <c r="A50" s="137">
        <v>45</v>
      </c>
      <c r="B50" s="53" t="s">
        <v>203</v>
      </c>
      <c r="C50" s="86">
        <v>1964</v>
      </c>
      <c r="D50" s="135" t="s">
        <v>120</v>
      </c>
      <c r="E50" s="60"/>
      <c r="F50" s="136"/>
      <c r="G50" s="60">
        <v>300</v>
      </c>
      <c r="H50" s="136"/>
      <c r="I50" s="136"/>
      <c r="J50" s="136"/>
      <c r="K50" s="60">
        <v>694</v>
      </c>
      <c r="L50" s="60"/>
      <c r="M50" s="136"/>
      <c r="N50" s="136"/>
      <c r="O50" s="60"/>
      <c r="P50" s="60"/>
      <c r="Q50" s="60">
        <v>127</v>
      </c>
      <c r="R50" s="75">
        <v>1121</v>
      </c>
      <c r="S50" s="75"/>
      <c r="T50" s="43">
        <v>1121</v>
      </c>
    </row>
    <row r="51" spans="1:20" ht="15" customHeight="1">
      <c r="A51" s="137">
        <v>46</v>
      </c>
      <c r="B51" s="48" t="s">
        <v>78</v>
      </c>
      <c r="C51" s="87">
        <f>'[1]VINTAGE Entries'!B33</f>
        <v>1971</v>
      </c>
      <c r="D51" s="48" t="s">
        <v>96</v>
      </c>
      <c r="E51" s="140">
        <v>1000</v>
      </c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97">
        <v>1000</v>
      </c>
      <c r="S51" s="146"/>
      <c r="T51" s="132">
        <v>1000</v>
      </c>
    </row>
    <row r="52" spans="1:20" ht="15" customHeight="1">
      <c r="A52" s="137">
        <v>47</v>
      </c>
      <c r="B52" s="53" t="s">
        <v>201</v>
      </c>
      <c r="C52" s="86">
        <v>1957</v>
      </c>
      <c r="D52" s="135" t="s">
        <v>202</v>
      </c>
      <c r="E52" s="60"/>
      <c r="F52" s="136"/>
      <c r="G52" s="60">
        <v>352</v>
      </c>
      <c r="H52" s="136"/>
      <c r="I52" s="136"/>
      <c r="J52" s="136"/>
      <c r="K52" s="136"/>
      <c r="L52" s="60"/>
      <c r="M52" s="136"/>
      <c r="N52" s="136"/>
      <c r="O52" s="60"/>
      <c r="P52" s="60">
        <v>619</v>
      </c>
      <c r="Q52" s="60">
        <v>0</v>
      </c>
      <c r="R52" s="75">
        <v>971</v>
      </c>
      <c r="S52" s="75"/>
      <c r="T52" s="43">
        <v>971</v>
      </c>
    </row>
    <row r="53" spans="1:20" ht="15" customHeight="1">
      <c r="A53" s="137">
        <v>48</v>
      </c>
      <c r="B53" s="48" t="s">
        <v>123</v>
      </c>
      <c r="C53" s="87">
        <v>1966</v>
      </c>
      <c r="D53" s="135" t="s">
        <v>0</v>
      </c>
      <c r="E53" s="114">
        <v>254</v>
      </c>
      <c r="F53" s="114"/>
      <c r="G53" s="114">
        <v>507</v>
      </c>
      <c r="H53" s="114">
        <v>95</v>
      </c>
      <c r="I53" s="114"/>
      <c r="J53" s="114"/>
      <c r="K53" s="114"/>
      <c r="L53" s="60"/>
      <c r="M53" s="60"/>
      <c r="N53" s="60"/>
      <c r="O53" s="60"/>
      <c r="P53" s="60"/>
      <c r="Q53" s="114"/>
      <c r="R53" s="97">
        <v>856</v>
      </c>
      <c r="S53" s="75"/>
      <c r="T53" s="132">
        <v>856</v>
      </c>
    </row>
    <row r="54" spans="1:20" ht="15" customHeight="1">
      <c r="A54" s="137">
        <v>49</v>
      </c>
      <c r="B54" s="48" t="s">
        <v>85</v>
      </c>
      <c r="C54" s="87">
        <v>1949</v>
      </c>
      <c r="D54" s="135" t="s">
        <v>185</v>
      </c>
      <c r="E54" s="114">
        <v>775</v>
      </c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97">
        <v>775</v>
      </c>
      <c r="S54" s="147"/>
      <c r="T54" s="132">
        <f>SUM(R54-S54)</f>
        <v>775</v>
      </c>
    </row>
    <row r="55" spans="1:20" ht="15" customHeight="1">
      <c r="A55" s="137">
        <v>50</v>
      </c>
      <c r="B55" s="53" t="s">
        <v>46</v>
      </c>
      <c r="C55" s="86">
        <v>1957</v>
      </c>
      <c r="D55" s="135" t="s">
        <v>62</v>
      </c>
      <c r="E55" s="60"/>
      <c r="F55" s="60"/>
      <c r="G55" s="136"/>
      <c r="H55" s="136"/>
      <c r="I55" s="60">
        <v>225</v>
      </c>
      <c r="J55" s="60">
        <v>225</v>
      </c>
      <c r="K55" s="136"/>
      <c r="L55" s="60"/>
      <c r="M55" s="136"/>
      <c r="N55" s="136"/>
      <c r="O55" s="60"/>
      <c r="P55" s="60">
        <v>0</v>
      </c>
      <c r="Q55" s="60">
        <v>169</v>
      </c>
      <c r="R55" s="75">
        <v>619</v>
      </c>
      <c r="S55" s="75"/>
      <c r="T55" s="43">
        <v>619</v>
      </c>
    </row>
    <row r="56" spans="1:20" ht="15" customHeight="1">
      <c r="A56" s="137">
        <v>51</v>
      </c>
      <c r="B56" s="53" t="s">
        <v>199</v>
      </c>
      <c r="C56" s="86">
        <v>1956</v>
      </c>
      <c r="D56" s="135" t="s">
        <v>205</v>
      </c>
      <c r="E56" s="60"/>
      <c r="F56" s="60"/>
      <c r="G56" s="136"/>
      <c r="H56" s="136"/>
      <c r="I56" s="60"/>
      <c r="J56" s="136"/>
      <c r="K56" s="136"/>
      <c r="L56" s="60"/>
      <c r="M56" s="136"/>
      <c r="N56" s="136"/>
      <c r="O56" s="60"/>
      <c r="P56" s="60">
        <v>521</v>
      </c>
      <c r="Q56" s="60"/>
      <c r="R56" s="75">
        <v>521</v>
      </c>
      <c r="S56" s="75"/>
      <c r="T56" s="43">
        <v>521</v>
      </c>
    </row>
    <row r="57" spans="1:20" ht="15" customHeight="1">
      <c r="A57" s="137">
        <v>52</v>
      </c>
      <c r="B57" s="53" t="s">
        <v>121</v>
      </c>
      <c r="C57" s="86">
        <v>1975</v>
      </c>
      <c r="D57" s="135" t="s">
        <v>194</v>
      </c>
      <c r="E57" s="60"/>
      <c r="F57" s="136"/>
      <c r="G57" s="60"/>
      <c r="H57" s="136"/>
      <c r="I57" s="136"/>
      <c r="J57" s="136"/>
      <c r="K57" s="136"/>
      <c r="L57" s="60"/>
      <c r="M57" s="136"/>
      <c r="N57" s="60">
        <v>169</v>
      </c>
      <c r="O57" s="60"/>
      <c r="P57" s="60"/>
      <c r="Q57" s="60">
        <v>127</v>
      </c>
      <c r="R57" s="75">
        <v>296</v>
      </c>
      <c r="S57" s="75"/>
      <c r="T57" s="43">
        <v>296</v>
      </c>
    </row>
    <row r="58" spans="1:20" ht="15" customHeight="1">
      <c r="A58" s="137">
        <v>53</v>
      </c>
      <c r="B58" s="53" t="s">
        <v>63</v>
      </c>
      <c r="C58" s="86">
        <v>1955</v>
      </c>
      <c r="D58" s="135" t="s">
        <v>149</v>
      </c>
      <c r="E58" s="60"/>
      <c r="F58" s="136"/>
      <c r="G58" s="60"/>
      <c r="H58" s="136"/>
      <c r="I58" s="136"/>
      <c r="J58" s="136"/>
      <c r="K58" s="136"/>
      <c r="L58" s="60"/>
      <c r="M58" s="136"/>
      <c r="N58" s="136"/>
      <c r="O58" s="60">
        <v>225</v>
      </c>
      <c r="P58" s="60"/>
      <c r="Q58" s="60"/>
      <c r="R58" s="75">
        <v>225</v>
      </c>
      <c r="S58" s="75"/>
      <c r="T58" s="43">
        <v>225</v>
      </c>
    </row>
    <row r="59" spans="1:20" ht="15" customHeight="1" thickBot="1">
      <c r="A59" s="141">
        <v>54</v>
      </c>
      <c r="B59" s="62" t="s">
        <v>107</v>
      </c>
      <c r="C59" s="93">
        <v>1947</v>
      </c>
      <c r="D59" s="142" t="s">
        <v>185</v>
      </c>
      <c r="E59" s="143">
        <v>0</v>
      </c>
      <c r="F59" s="94"/>
      <c r="G59" s="143"/>
      <c r="H59" s="143"/>
      <c r="I59" s="143"/>
      <c r="J59" s="143"/>
      <c r="K59" s="143"/>
      <c r="L59" s="143"/>
      <c r="M59" s="94"/>
      <c r="N59" s="94"/>
      <c r="O59" s="94"/>
      <c r="P59" s="94"/>
      <c r="Q59" s="143"/>
      <c r="R59" s="148">
        <v>0</v>
      </c>
      <c r="S59" s="149"/>
      <c r="T59" s="144">
        <f>SUM(R59-S59)</f>
        <v>0</v>
      </c>
    </row>
    <row r="60" ht="12">
      <c r="Q60" s="26"/>
    </row>
  </sheetData>
  <sheetProtection/>
  <printOptions/>
  <pageMargins left="0.25" right="0.25" top="0.5" bottom="0.5" header="0.5" footer="0.5"/>
  <pageSetup fitToHeight="1" fitToWidth="1" orientation="landscape" scale="6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4"/>
  <sheetViews>
    <sheetView workbookViewId="0" topLeftCell="A4">
      <selection activeCell="S24" sqref="S24"/>
    </sheetView>
  </sheetViews>
  <sheetFormatPr defaultColWidth="9.140625" defaultRowHeight="12.75"/>
  <cols>
    <col min="1" max="1" width="5.00390625" style="7" customWidth="1"/>
    <col min="2" max="2" width="17.140625" style="3" customWidth="1"/>
    <col min="3" max="3" width="16.28125" style="2" customWidth="1"/>
    <col min="4" max="4" width="37.7109375" style="2" customWidth="1"/>
    <col min="5" max="17" width="9.28125" style="2" customWidth="1"/>
    <col min="18" max="20" width="9.28125" style="5" customWidth="1"/>
    <col min="21" max="16384" width="9.140625" style="2" customWidth="1"/>
  </cols>
  <sheetData>
    <row r="1" ht="15" customHeight="1"/>
    <row r="2" spans="1:8" ht="27.75" customHeight="1">
      <c r="A2" s="102" t="s">
        <v>13</v>
      </c>
      <c r="B2" s="102"/>
      <c r="C2" s="103"/>
      <c r="D2" s="1"/>
      <c r="H2" s="4"/>
    </row>
    <row r="3" spans="1:8" ht="15" customHeight="1">
      <c r="A3" s="6" t="s">
        <v>14</v>
      </c>
      <c r="D3" s="1"/>
      <c r="H3" s="4"/>
    </row>
    <row r="4" ht="15" customHeight="1" thickBot="1"/>
    <row r="5" spans="1:20" s="14" customFormat="1" ht="15" customHeight="1">
      <c r="A5" s="8" t="s">
        <v>15</v>
      </c>
      <c r="B5" s="11" t="s">
        <v>18</v>
      </c>
      <c r="C5" s="9" t="s">
        <v>17</v>
      </c>
      <c r="D5" s="11" t="s">
        <v>16</v>
      </c>
      <c r="E5" s="12" t="s">
        <v>19</v>
      </c>
      <c r="F5" s="12" t="s">
        <v>21</v>
      </c>
      <c r="G5" s="12" t="s">
        <v>20</v>
      </c>
      <c r="H5" s="12" t="s">
        <v>108</v>
      </c>
      <c r="I5" s="12" t="s">
        <v>133</v>
      </c>
      <c r="J5" s="12" t="s">
        <v>138</v>
      </c>
      <c r="K5" s="12" t="s">
        <v>136</v>
      </c>
      <c r="L5" s="12" t="s">
        <v>135</v>
      </c>
      <c r="M5" s="12" t="s">
        <v>137</v>
      </c>
      <c r="N5" s="12" t="s">
        <v>192</v>
      </c>
      <c r="O5" s="12" t="s">
        <v>134</v>
      </c>
      <c r="P5" s="12" t="s">
        <v>139</v>
      </c>
      <c r="Q5" s="12" t="s">
        <v>140</v>
      </c>
      <c r="R5" s="12" t="s">
        <v>141</v>
      </c>
      <c r="S5" s="12" t="s">
        <v>142</v>
      </c>
      <c r="T5" s="13" t="s">
        <v>143</v>
      </c>
    </row>
    <row r="6" spans="1:20" s="28" customFormat="1" ht="15" customHeight="1">
      <c r="A6" s="104">
        <v>1</v>
      </c>
      <c r="B6" s="105" t="s">
        <v>158</v>
      </c>
      <c r="C6" s="106">
        <v>1963</v>
      </c>
      <c r="D6" s="36" t="str">
        <f>'[1]VINTAGE Entries'!A10</f>
        <v>Notre Dame</v>
      </c>
      <c r="E6" s="39">
        <v>1325</v>
      </c>
      <c r="F6" s="40">
        <v>821</v>
      </c>
      <c r="G6" s="40">
        <v>0</v>
      </c>
      <c r="H6" s="40">
        <v>1269</v>
      </c>
      <c r="I6" s="40">
        <v>1094</v>
      </c>
      <c r="J6" s="40">
        <v>1227</v>
      </c>
      <c r="K6" s="40">
        <v>1052</v>
      </c>
      <c r="L6" s="40">
        <v>1069</v>
      </c>
      <c r="M6" s="39">
        <v>1500</v>
      </c>
      <c r="N6" s="39">
        <v>1500</v>
      </c>
      <c r="O6" s="154">
        <v>769</v>
      </c>
      <c r="P6" s="40">
        <v>1525</v>
      </c>
      <c r="Q6" s="154">
        <v>807</v>
      </c>
      <c r="R6" s="81">
        <v>13958</v>
      </c>
      <c r="S6" s="152">
        <v>1576</v>
      </c>
      <c r="T6" s="41">
        <f aca="true" t="shared" si="0" ref="T6:T44">SUM(R6-S6)</f>
        <v>12382</v>
      </c>
    </row>
    <row r="7" spans="1:20" s="28" customFormat="1" ht="15" customHeight="1">
      <c r="A7" s="104">
        <v>2</v>
      </c>
      <c r="B7" s="105" t="s">
        <v>79</v>
      </c>
      <c r="C7" s="106">
        <v>1969</v>
      </c>
      <c r="D7" s="36" t="s">
        <v>77</v>
      </c>
      <c r="E7" s="40">
        <v>1025</v>
      </c>
      <c r="F7" s="107" t="s">
        <v>84</v>
      </c>
      <c r="G7" s="40">
        <v>1100</v>
      </c>
      <c r="H7" s="39">
        <v>1500</v>
      </c>
      <c r="I7" s="40">
        <v>1300</v>
      </c>
      <c r="J7" s="40">
        <v>1200</v>
      </c>
      <c r="K7" s="40"/>
      <c r="L7" s="71"/>
      <c r="M7" s="40">
        <v>1200</v>
      </c>
      <c r="N7" s="40">
        <v>913</v>
      </c>
      <c r="O7" s="40">
        <v>1325</v>
      </c>
      <c r="P7" s="154">
        <v>769</v>
      </c>
      <c r="Q7" s="40">
        <v>1100</v>
      </c>
      <c r="R7" s="108">
        <v>12932</v>
      </c>
      <c r="S7" s="154">
        <v>769</v>
      </c>
      <c r="T7" s="43">
        <v>12163</v>
      </c>
    </row>
    <row r="8" spans="1:20" s="28" customFormat="1" ht="15" customHeight="1">
      <c r="A8" s="104">
        <v>3</v>
      </c>
      <c r="B8" s="109" t="s">
        <v>2</v>
      </c>
      <c r="C8" s="80">
        <v>1957</v>
      </c>
      <c r="D8" s="109" t="s">
        <v>3</v>
      </c>
      <c r="E8" s="40">
        <v>1400</v>
      </c>
      <c r="F8" s="40">
        <v>769</v>
      </c>
      <c r="G8" s="40">
        <v>0</v>
      </c>
      <c r="H8" s="40">
        <v>800</v>
      </c>
      <c r="I8" s="39">
        <v>1369</v>
      </c>
      <c r="J8" s="39">
        <v>1400</v>
      </c>
      <c r="K8" s="40"/>
      <c r="L8" s="39">
        <v>1369</v>
      </c>
      <c r="M8" s="40">
        <v>1100</v>
      </c>
      <c r="N8" s="40">
        <v>871</v>
      </c>
      <c r="O8" s="154">
        <v>700</v>
      </c>
      <c r="P8" s="40">
        <v>1025</v>
      </c>
      <c r="Q8" s="40">
        <v>925</v>
      </c>
      <c r="R8" s="108">
        <v>11728</v>
      </c>
      <c r="S8" s="154">
        <v>700</v>
      </c>
      <c r="T8" s="43">
        <v>11028</v>
      </c>
    </row>
    <row r="9" spans="1:20" s="28" customFormat="1" ht="15" customHeight="1">
      <c r="A9" s="104">
        <v>4</v>
      </c>
      <c r="B9" s="105" t="s">
        <v>111</v>
      </c>
      <c r="C9" s="106">
        <v>1970</v>
      </c>
      <c r="D9" s="36" t="s">
        <v>146</v>
      </c>
      <c r="E9" s="154">
        <v>394</v>
      </c>
      <c r="F9" s="154">
        <v>127</v>
      </c>
      <c r="G9" s="40"/>
      <c r="H9" s="40">
        <v>1169</v>
      </c>
      <c r="I9" s="40">
        <v>996</v>
      </c>
      <c r="J9" s="40">
        <v>1225</v>
      </c>
      <c r="K9" s="40">
        <v>907</v>
      </c>
      <c r="L9" s="40">
        <v>746</v>
      </c>
      <c r="M9" s="40">
        <v>1169</v>
      </c>
      <c r="N9" s="40">
        <v>742</v>
      </c>
      <c r="O9" s="40">
        <v>1025</v>
      </c>
      <c r="P9" s="40">
        <v>694</v>
      </c>
      <c r="Q9" s="40">
        <v>1100</v>
      </c>
      <c r="R9" s="108">
        <v>10294</v>
      </c>
      <c r="S9" s="154">
        <v>521</v>
      </c>
      <c r="T9" s="43">
        <v>9773</v>
      </c>
    </row>
    <row r="10" spans="1:20" s="28" customFormat="1" ht="15" customHeight="1">
      <c r="A10" s="104">
        <f>A9+1</f>
        <v>5</v>
      </c>
      <c r="B10" s="46" t="s">
        <v>149</v>
      </c>
      <c r="C10" s="80">
        <v>1971</v>
      </c>
      <c r="D10" s="36" t="s">
        <v>5</v>
      </c>
      <c r="E10" s="40">
        <v>600</v>
      </c>
      <c r="F10" s="40">
        <v>1327</v>
      </c>
      <c r="G10" s="39">
        <v>1400</v>
      </c>
      <c r="H10" s="40">
        <v>1325</v>
      </c>
      <c r="I10" s="40">
        <v>1000</v>
      </c>
      <c r="J10" s="40"/>
      <c r="K10" s="40">
        <v>1325</v>
      </c>
      <c r="L10" s="40"/>
      <c r="M10" s="40">
        <v>396</v>
      </c>
      <c r="N10" s="40">
        <v>719</v>
      </c>
      <c r="O10" s="40">
        <v>225</v>
      </c>
      <c r="P10" s="40">
        <v>700</v>
      </c>
      <c r="Q10" s="40"/>
      <c r="R10" s="108">
        <v>9017</v>
      </c>
      <c r="S10" s="154"/>
      <c r="T10" s="43">
        <f t="shared" si="0"/>
        <v>9017</v>
      </c>
    </row>
    <row r="11" spans="1:20" s="28" customFormat="1" ht="15" customHeight="1">
      <c r="A11" s="104">
        <f>A10+1</f>
        <v>6</v>
      </c>
      <c r="B11" s="46" t="s">
        <v>114</v>
      </c>
      <c r="C11" s="80">
        <v>1960</v>
      </c>
      <c r="D11" s="36" t="s">
        <v>186</v>
      </c>
      <c r="E11" s="40">
        <v>833</v>
      </c>
      <c r="F11" s="40">
        <v>685</v>
      </c>
      <c r="G11" s="40">
        <v>0</v>
      </c>
      <c r="H11" s="40">
        <v>807</v>
      </c>
      <c r="I11" s="40">
        <v>738</v>
      </c>
      <c r="J11" s="154">
        <v>300</v>
      </c>
      <c r="K11" s="154">
        <v>450</v>
      </c>
      <c r="L11" s="40">
        <v>546</v>
      </c>
      <c r="M11" s="40">
        <v>567</v>
      </c>
      <c r="N11" s="40">
        <v>952</v>
      </c>
      <c r="O11" s="40">
        <v>1075</v>
      </c>
      <c r="P11" s="40">
        <v>1700</v>
      </c>
      <c r="Q11" s="40">
        <v>563</v>
      </c>
      <c r="R11" s="40">
        <v>9216</v>
      </c>
      <c r="S11" s="154">
        <v>750</v>
      </c>
      <c r="T11" s="43">
        <v>8466</v>
      </c>
    </row>
    <row r="12" spans="1:20" s="28" customFormat="1" ht="15" customHeight="1">
      <c r="A12" s="104">
        <v>7</v>
      </c>
      <c r="B12" s="105" t="s">
        <v>128</v>
      </c>
      <c r="C12" s="106" t="s">
        <v>52</v>
      </c>
      <c r="D12" s="36" t="s">
        <v>53</v>
      </c>
      <c r="E12" s="40">
        <v>696</v>
      </c>
      <c r="F12" s="40">
        <v>821</v>
      </c>
      <c r="G12" s="40">
        <v>1169</v>
      </c>
      <c r="H12" s="154">
        <v>169</v>
      </c>
      <c r="I12" s="40">
        <v>479</v>
      </c>
      <c r="J12" s="154">
        <v>300</v>
      </c>
      <c r="K12" s="40">
        <v>427</v>
      </c>
      <c r="L12" s="40">
        <v>977</v>
      </c>
      <c r="M12" s="40"/>
      <c r="N12" s="40">
        <v>1050</v>
      </c>
      <c r="O12" s="40">
        <v>577</v>
      </c>
      <c r="P12" s="40">
        <v>469</v>
      </c>
      <c r="Q12" s="40">
        <v>469</v>
      </c>
      <c r="R12" s="108">
        <v>7603</v>
      </c>
      <c r="S12" s="154">
        <v>469</v>
      </c>
      <c r="T12" s="43">
        <v>7134</v>
      </c>
    </row>
    <row r="13" spans="1:20" s="28" customFormat="1" ht="15" customHeight="1">
      <c r="A13" s="104">
        <f>A12+1</f>
        <v>8</v>
      </c>
      <c r="B13" s="46" t="s">
        <v>62</v>
      </c>
      <c r="C13" s="80" t="s">
        <v>162</v>
      </c>
      <c r="D13" s="36" t="s">
        <v>163</v>
      </c>
      <c r="E13" s="40"/>
      <c r="F13" s="40">
        <v>352</v>
      </c>
      <c r="G13" s="154">
        <v>127</v>
      </c>
      <c r="H13" s="40">
        <v>850</v>
      </c>
      <c r="I13" s="40">
        <v>225</v>
      </c>
      <c r="J13" s="40">
        <v>225</v>
      </c>
      <c r="K13" s="40">
        <v>1019</v>
      </c>
      <c r="L13" s="40"/>
      <c r="M13" s="40">
        <v>896</v>
      </c>
      <c r="N13" s="40">
        <v>394</v>
      </c>
      <c r="O13" s="40">
        <v>1038</v>
      </c>
      <c r="P13" s="40">
        <v>1013</v>
      </c>
      <c r="Q13" s="40">
        <v>785</v>
      </c>
      <c r="R13" s="40">
        <v>6924</v>
      </c>
      <c r="S13" s="154">
        <v>127</v>
      </c>
      <c r="T13" s="43">
        <v>6797</v>
      </c>
    </row>
    <row r="14" spans="1:20" s="28" customFormat="1" ht="15" customHeight="1">
      <c r="A14" s="104">
        <v>9</v>
      </c>
      <c r="B14" s="105" t="s">
        <v>81</v>
      </c>
      <c r="C14" s="106" t="s">
        <v>54</v>
      </c>
      <c r="D14" s="36" t="s">
        <v>161</v>
      </c>
      <c r="E14" s="40">
        <v>394</v>
      </c>
      <c r="F14" s="40"/>
      <c r="G14" s="40"/>
      <c r="H14" s="40">
        <v>750</v>
      </c>
      <c r="I14" s="40"/>
      <c r="J14" s="40">
        <v>1325</v>
      </c>
      <c r="K14" s="40">
        <v>769</v>
      </c>
      <c r="L14" s="40">
        <v>850</v>
      </c>
      <c r="M14" s="40"/>
      <c r="N14" s="40"/>
      <c r="O14" s="40">
        <v>1025</v>
      </c>
      <c r="P14" s="40">
        <v>869</v>
      </c>
      <c r="Q14" s="40">
        <v>683</v>
      </c>
      <c r="R14" s="108">
        <v>6665</v>
      </c>
      <c r="S14" s="40"/>
      <c r="T14" s="43">
        <v>6665</v>
      </c>
    </row>
    <row r="15" spans="1:20" s="28" customFormat="1" ht="15" customHeight="1">
      <c r="A15" s="104">
        <v>10</v>
      </c>
      <c r="B15" s="109" t="s">
        <v>181</v>
      </c>
      <c r="C15" s="110" t="s">
        <v>167</v>
      </c>
      <c r="D15" s="109" t="s">
        <v>168</v>
      </c>
      <c r="E15" s="40">
        <v>479</v>
      </c>
      <c r="F15" s="40"/>
      <c r="G15" s="40">
        <v>750</v>
      </c>
      <c r="H15" s="40">
        <v>225</v>
      </c>
      <c r="I15" s="40">
        <v>300</v>
      </c>
      <c r="J15" s="40">
        <v>625</v>
      </c>
      <c r="K15" s="40"/>
      <c r="L15" s="40"/>
      <c r="M15" s="40"/>
      <c r="N15" s="40">
        <v>1169</v>
      </c>
      <c r="O15" s="40"/>
      <c r="P15" s="40">
        <v>925</v>
      </c>
      <c r="Q15" s="40">
        <v>1325</v>
      </c>
      <c r="R15" s="108">
        <v>5798</v>
      </c>
      <c r="S15" s="40"/>
      <c r="T15" s="43">
        <v>5798</v>
      </c>
    </row>
    <row r="16" spans="1:20" s="28" customFormat="1" ht="15" customHeight="1">
      <c r="A16" s="111">
        <v>11</v>
      </c>
      <c r="B16" s="112" t="s">
        <v>80</v>
      </c>
      <c r="C16" s="113" t="s">
        <v>164</v>
      </c>
      <c r="D16" s="53" t="s">
        <v>66</v>
      </c>
      <c r="E16" s="56">
        <v>704</v>
      </c>
      <c r="F16" s="56">
        <v>491</v>
      </c>
      <c r="G16" s="56"/>
      <c r="H16" s="56">
        <v>352</v>
      </c>
      <c r="I16" s="56"/>
      <c r="J16" s="56"/>
      <c r="K16" s="56"/>
      <c r="L16" s="56">
        <v>920</v>
      </c>
      <c r="M16" s="56">
        <v>652</v>
      </c>
      <c r="N16" s="56">
        <v>794</v>
      </c>
      <c r="O16" s="56">
        <v>296</v>
      </c>
      <c r="P16" s="74">
        <v>563</v>
      </c>
      <c r="Q16" s="56">
        <v>619</v>
      </c>
      <c r="R16" s="114">
        <v>5391</v>
      </c>
      <c r="S16" s="56"/>
      <c r="T16" s="43">
        <f t="shared" si="0"/>
        <v>5391</v>
      </c>
    </row>
    <row r="17" spans="1:20" ht="15" customHeight="1">
      <c r="A17" s="115">
        <v>12</v>
      </c>
      <c r="B17" s="116" t="s">
        <v>9</v>
      </c>
      <c r="C17" s="87">
        <v>1969</v>
      </c>
      <c r="D17" s="127" t="s">
        <v>131</v>
      </c>
      <c r="E17" s="56"/>
      <c r="F17" s="60"/>
      <c r="G17" s="56"/>
      <c r="H17" s="56"/>
      <c r="I17" s="56"/>
      <c r="J17" s="56"/>
      <c r="K17" s="56"/>
      <c r="L17" s="56">
        <v>700</v>
      </c>
      <c r="M17" s="56"/>
      <c r="N17" s="56"/>
      <c r="O17" s="117">
        <v>1500</v>
      </c>
      <c r="P17" s="56">
        <v>1200</v>
      </c>
      <c r="Q17" s="117">
        <v>1600</v>
      </c>
      <c r="R17" s="118">
        <v>5000</v>
      </c>
      <c r="S17" s="60"/>
      <c r="T17" s="43">
        <v>5000</v>
      </c>
    </row>
    <row r="18" spans="1:20" ht="15" customHeight="1">
      <c r="A18" s="115">
        <v>13</v>
      </c>
      <c r="B18" s="119" t="s">
        <v>61</v>
      </c>
      <c r="C18" s="120">
        <v>1967</v>
      </c>
      <c r="D18" s="48" t="s">
        <v>60</v>
      </c>
      <c r="E18" s="60"/>
      <c r="F18" s="51"/>
      <c r="G18" s="51"/>
      <c r="H18" s="51">
        <v>0</v>
      </c>
      <c r="I18" s="51"/>
      <c r="J18" s="51">
        <v>800</v>
      </c>
      <c r="K18" s="51">
        <v>450</v>
      </c>
      <c r="L18" s="51"/>
      <c r="M18" s="51">
        <v>544</v>
      </c>
      <c r="N18" s="51">
        <v>1020</v>
      </c>
      <c r="O18" s="51">
        <v>807</v>
      </c>
      <c r="P18" s="51">
        <v>750</v>
      </c>
      <c r="Q18" s="51">
        <v>557</v>
      </c>
      <c r="R18" s="118">
        <v>4928</v>
      </c>
      <c r="S18" s="60"/>
      <c r="T18" s="43">
        <f t="shared" si="0"/>
        <v>4928</v>
      </c>
    </row>
    <row r="19" spans="1:20" ht="15" customHeight="1">
      <c r="A19" s="115">
        <v>14</v>
      </c>
      <c r="B19" s="116" t="s">
        <v>148</v>
      </c>
      <c r="C19" s="121">
        <v>1954</v>
      </c>
      <c r="D19" s="116" t="s">
        <v>145</v>
      </c>
      <c r="E19" s="56">
        <v>1100</v>
      </c>
      <c r="F19" s="56">
        <v>1425</v>
      </c>
      <c r="G19" s="56"/>
      <c r="H19" s="56"/>
      <c r="I19" s="56">
        <v>525</v>
      </c>
      <c r="J19" s="56"/>
      <c r="K19" s="56">
        <v>719</v>
      </c>
      <c r="L19" s="56"/>
      <c r="M19" s="56"/>
      <c r="N19" s="56"/>
      <c r="O19" s="56"/>
      <c r="P19" s="56">
        <v>925</v>
      </c>
      <c r="Q19" s="56"/>
      <c r="R19" s="114">
        <v>4694</v>
      </c>
      <c r="S19" s="56"/>
      <c r="T19" s="43">
        <f t="shared" si="0"/>
        <v>4694</v>
      </c>
    </row>
    <row r="20" spans="1:20" ht="15" customHeight="1">
      <c r="A20" s="115">
        <v>15</v>
      </c>
      <c r="B20" s="119" t="s">
        <v>82</v>
      </c>
      <c r="C20" s="120">
        <v>1963</v>
      </c>
      <c r="D20" s="48" t="str">
        <f>'[1]VINTAGE Entries'!A34</f>
        <v>St. Regis</v>
      </c>
      <c r="E20" s="60">
        <v>338</v>
      </c>
      <c r="F20" s="56">
        <v>415</v>
      </c>
      <c r="G20" s="56"/>
      <c r="H20" s="56"/>
      <c r="I20" s="56">
        <v>489</v>
      </c>
      <c r="J20" s="56"/>
      <c r="K20" s="56"/>
      <c r="L20" s="56">
        <v>402</v>
      </c>
      <c r="M20" s="56">
        <v>844</v>
      </c>
      <c r="N20" s="56">
        <v>835</v>
      </c>
      <c r="O20" s="56"/>
      <c r="P20" s="56">
        <v>619</v>
      </c>
      <c r="Q20" s="56">
        <v>222</v>
      </c>
      <c r="R20" s="118">
        <v>4164</v>
      </c>
      <c r="S20" s="60"/>
      <c r="T20" s="43">
        <f>SUM(R20-S20)</f>
        <v>4164</v>
      </c>
    </row>
    <row r="21" spans="1:20" ht="15" customHeight="1">
      <c r="A21" s="115">
        <v>16</v>
      </c>
      <c r="B21" s="119" t="s">
        <v>126</v>
      </c>
      <c r="C21" s="120">
        <v>1971</v>
      </c>
      <c r="D21" s="48" t="s">
        <v>124</v>
      </c>
      <c r="E21" s="60"/>
      <c r="F21" s="51">
        <v>769</v>
      </c>
      <c r="G21" s="51">
        <v>569</v>
      </c>
      <c r="H21" s="51"/>
      <c r="I21" s="51">
        <v>296</v>
      </c>
      <c r="J21" s="51">
        <v>525</v>
      </c>
      <c r="K21" s="51">
        <v>596</v>
      </c>
      <c r="L21" s="51"/>
      <c r="M21" s="51"/>
      <c r="N21" s="51"/>
      <c r="O21" s="51">
        <v>827</v>
      </c>
      <c r="P21" s="51"/>
      <c r="Q21" s="51">
        <v>525</v>
      </c>
      <c r="R21" s="118">
        <v>4107</v>
      </c>
      <c r="S21" s="60"/>
      <c r="T21" s="43">
        <f t="shared" si="0"/>
        <v>4107</v>
      </c>
    </row>
    <row r="22" spans="1:20" ht="15" customHeight="1">
      <c r="A22" s="115">
        <v>17</v>
      </c>
      <c r="B22" s="119" t="s">
        <v>198</v>
      </c>
      <c r="C22" s="120">
        <v>1961</v>
      </c>
      <c r="D22" s="48" t="s">
        <v>27</v>
      </c>
      <c r="E22" s="60"/>
      <c r="F22" s="51"/>
      <c r="G22" s="51">
        <v>577</v>
      </c>
      <c r="H22" s="51"/>
      <c r="I22" s="51">
        <v>675</v>
      </c>
      <c r="J22" s="51">
        <v>394</v>
      </c>
      <c r="K22" s="51"/>
      <c r="L22" s="51"/>
      <c r="M22" s="51"/>
      <c r="N22" s="51">
        <v>750</v>
      </c>
      <c r="O22" s="51"/>
      <c r="P22" s="51">
        <v>825</v>
      </c>
      <c r="Q22" s="51">
        <v>638</v>
      </c>
      <c r="R22" s="118">
        <v>3859</v>
      </c>
      <c r="S22" s="60"/>
      <c r="T22" s="43">
        <f t="shared" si="0"/>
        <v>3859</v>
      </c>
    </row>
    <row r="23" spans="1:20" ht="15" customHeight="1">
      <c r="A23" s="115">
        <v>18</v>
      </c>
      <c r="B23" s="119" t="s">
        <v>103</v>
      </c>
      <c r="C23" s="120">
        <v>1960</v>
      </c>
      <c r="D23" s="48" t="s">
        <v>1</v>
      </c>
      <c r="E23" s="60">
        <v>900</v>
      </c>
      <c r="F23" s="56"/>
      <c r="G23" s="56">
        <v>846</v>
      </c>
      <c r="H23" s="56"/>
      <c r="I23" s="56">
        <v>0</v>
      </c>
      <c r="J23" s="56">
        <v>625</v>
      </c>
      <c r="K23" s="56"/>
      <c r="L23" s="56"/>
      <c r="M23" s="56"/>
      <c r="N23" s="56">
        <v>775</v>
      </c>
      <c r="O23" s="56">
        <v>583</v>
      </c>
      <c r="P23" s="56"/>
      <c r="Q23" s="56"/>
      <c r="R23" s="118">
        <v>3729</v>
      </c>
      <c r="S23" s="60"/>
      <c r="T23" s="43">
        <v>3729</v>
      </c>
    </row>
    <row r="24" spans="1:20" ht="15" customHeight="1">
      <c r="A24" s="115">
        <v>19</v>
      </c>
      <c r="B24" s="119" t="s">
        <v>42</v>
      </c>
      <c r="C24" s="120">
        <v>1972</v>
      </c>
      <c r="D24" s="48" t="s">
        <v>150</v>
      </c>
      <c r="E24" s="60"/>
      <c r="F24" s="56"/>
      <c r="G24" s="56"/>
      <c r="H24" s="56"/>
      <c r="I24" s="56">
        <v>800</v>
      </c>
      <c r="J24" s="56"/>
      <c r="K24" s="117">
        <v>1100</v>
      </c>
      <c r="L24" s="56"/>
      <c r="M24" s="56"/>
      <c r="N24" s="56"/>
      <c r="O24" s="56"/>
      <c r="P24" s="117">
        <v>1769</v>
      </c>
      <c r="Q24" s="56"/>
      <c r="R24" s="118">
        <v>3669</v>
      </c>
      <c r="S24" s="60"/>
      <c r="T24" s="43">
        <f>SUM(R24-S24)</f>
        <v>3669</v>
      </c>
    </row>
    <row r="25" spans="1:20" ht="15" customHeight="1">
      <c r="A25" s="115">
        <v>20</v>
      </c>
      <c r="B25" s="88" t="s">
        <v>87</v>
      </c>
      <c r="C25" s="86" t="s">
        <v>169</v>
      </c>
      <c r="D25" s="53" t="s">
        <v>170</v>
      </c>
      <c r="E25" s="60">
        <v>169</v>
      </c>
      <c r="F25" s="60"/>
      <c r="G25" s="60">
        <v>465</v>
      </c>
      <c r="H25" s="60">
        <v>300</v>
      </c>
      <c r="I25" s="60">
        <v>545</v>
      </c>
      <c r="J25" s="60"/>
      <c r="K25" s="60"/>
      <c r="L25" s="51"/>
      <c r="M25" s="60">
        <v>710</v>
      </c>
      <c r="N25" s="60">
        <v>549</v>
      </c>
      <c r="O25" s="60">
        <v>675</v>
      </c>
      <c r="P25" s="60"/>
      <c r="Q25" s="60">
        <v>225</v>
      </c>
      <c r="R25" s="60">
        <v>3638</v>
      </c>
      <c r="S25" s="60"/>
      <c r="T25" s="43">
        <v>3638</v>
      </c>
    </row>
    <row r="26" spans="1:20" ht="15" customHeight="1">
      <c r="A26" s="115">
        <v>21</v>
      </c>
      <c r="B26" s="88" t="s">
        <v>115</v>
      </c>
      <c r="C26" s="86">
        <v>1975</v>
      </c>
      <c r="D26" s="53" t="s">
        <v>183</v>
      </c>
      <c r="E26" s="60">
        <v>338</v>
      </c>
      <c r="F26" s="60"/>
      <c r="G26" s="60">
        <v>700</v>
      </c>
      <c r="H26" s="60"/>
      <c r="I26" s="60"/>
      <c r="J26" s="60"/>
      <c r="K26" s="60">
        <v>553</v>
      </c>
      <c r="L26" s="51">
        <v>612</v>
      </c>
      <c r="M26" s="60">
        <v>450</v>
      </c>
      <c r="N26" s="60">
        <v>225</v>
      </c>
      <c r="O26" s="60"/>
      <c r="P26" s="60">
        <v>127</v>
      </c>
      <c r="Q26" s="60"/>
      <c r="R26" s="60">
        <v>3005</v>
      </c>
      <c r="S26" s="60"/>
      <c r="T26" s="43">
        <f>SUM(R26-S26)</f>
        <v>3005</v>
      </c>
    </row>
    <row r="27" spans="1:20" ht="15" customHeight="1">
      <c r="A27" s="115">
        <v>22</v>
      </c>
      <c r="B27" s="119" t="s">
        <v>125</v>
      </c>
      <c r="C27" s="128" t="s">
        <v>165</v>
      </c>
      <c r="D27" s="48" t="s">
        <v>166</v>
      </c>
      <c r="E27" s="60"/>
      <c r="F27" s="56">
        <v>789</v>
      </c>
      <c r="G27" s="56">
        <v>525</v>
      </c>
      <c r="H27" s="56">
        <v>750</v>
      </c>
      <c r="I27" s="56"/>
      <c r="J27" s="56">
        <v>0</v>
      </c>
      <c r="K27" s="56">
        <v>625</v>
      </c>
      <c r="L27" s="56"/>
      <c r="M27" s="56"/>
      <c r="N27" s="56">
        <v>0</v>
      </c>
      <c r="O27" s="56"/>
      <c r="P27" s="56">
        <v>169</v>
      </c>
      <c r="Q27" s="56"/>
      <c r="R27" s="118">
        <v>2858</v>
      </c>
      <c r="S27" s="60"/>
      <c r="T27" s="43">
        <f t="shared" si="0"/>
        <v>2858</v>
      </c>
    </row>
    <row r="28" spans="1:20" ht="15" customHeight="1">
      <c r="A28" s="115">
        <v>23</v>
      </c>
      <c r="B28" s="57" t="s">
        <v>113</v>
      </c>
      <c r="C28" s="121">
        <v>1974</v>
      </c>
      <c r="D28" s="116" t="s">
        <v>182</v>
      </c>
      <c r="E28" s="60">
        <v>638</v>
      </c>
      <c r="F28" s="60"/>
      <c r="G28" s="60">
        <v>750</v>
      </c>
      <c r="H28" s="60">
        <v>920</v>
      </c>
      <c r="I28" s="60">
        <v>296</v>
      </c>
      <c r="J28" s="60">
        <v>225</v>
      </c>
      <c r="K28" s="60"/>
      <c r="L28" s="60"/>
      <c r="M28" s="60"/>
      <c r="N28" s="60"/>
      <c r="O28" s="60"/>
      <c r="P28" s="60"/>
      <c r="Q28" s="60"/>
      <c r="R28" s="60">
        <v>2829</v>
      </c>
      <c r="S28" s="60"/>
      <c r="T28" s="43">
        <f t="shared" si="0"/>
        <v>2829</v>
      </c>
    </row>
    <row r="29" spans="1:20" ht="15" customHeight="1">
      <c r="A29" s="115">
        <v>24</v>
      </c>
      <c r="B29" s="88" t="s">
        <v>116</v>
      </c>
      <c r="C29" s="86">
        <v>1970</v>
      </c>
      <c r="D29" s="53" t="s">
        <v>184</v>
      </c>
      <c r="E29" s="60">
        <v>525</v>
      </c>
      <c r="F29" s="60">
        <v>0</v>
      </c>
      <c r="G29" s="60">
        <v>300</v>
      </c>
      <c r="H29" s="60"/>
      <c r="I29" s="60"/>
      <c r="J29" s="60"/>
      <c r="K29" s="60"/>
      <c r="L29" s="60">
        <v>938</v>
      </c>
      <c r="M29" s="60">
        <v>600</v>
      </c>
      <c r="N29" s="60">
        <v>427</v>
      </c>
      <c r="O29" s="60"/>
      <c r="P29" s="60"/>
      <c r="Q29" s="60"/>
      <c r="R29" s="60">
        <v>2790</v>
      </c>
      <c r="S29" s="60"/>
      <c r="T29" s="43">
        <f t="shared" si="0"/>
        <v>2790</v>
      </c>
    </row>
    <row r="30" spans="1:20" ht="15" customHeight="1">
      <c r="A30" s="115">
        <v>25</v>
      </c>
      <c r="B30" s="119" t="s">
        <v>29</v>
      </c>
      <c r="C30" s="120">
        <v>1952</v>
      </c>
      <c r="D30" s="48" t="s">
        <v>65</v>
      </c>
      <c r="E30" s="60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>
        <v>1500</v>
      </c>
      <c r="Q30" s="56">
        <v>1094</v>
      </c>
      <c r="R30" s="118">
        <v>2594</v>
      </c>
      <c r="S30" s="60"/>
      <c r="T30" s="43">
        <f t="shared" si="0"/>
        <v>2594</v>
      </c>
    </row>
    <row r="31" spans="1:20" ht="15" customHeight="1">
      <c r="A31" s="115">
        <v>26</v>
      </c>
      <c r="B31" s="116" t="s">
        <v>72</v>
      </c>
      <c r="C31" s="87">
        <v>1975</v>
      </c>
      <c r="D31" s="116" t="s">
        <v>71</v>
      </c>
      <c r="E31" s="56"/>
      <c r="F31" s="60"/>
      <c r="G31" s="56"/>
      <c r="H31" s="56"/>
      <c r="I31" s="56"/>
      <c r="J31" s="56"/>
      <c r="K31" s="56"/>
      <c r="L31" s="56">
        <v>450</v>
      </c>
      <c r="M31" s="56">
        <v>825</v>
      </c>
      <c r="N31" s="56">
        <v>394</v>
      </c>
      <c r="O31" s="56">
        <v>663</v>
      </c>
      <c r="P31" s="56"/>
      <c r="Q31" s="56"/>
      <c r="R31" s="118">
        <v>2332</v>
      </c>
      <c r="S31" s="60"/>
      <c r="T31" s="43">
        <f t="shared" si="0"/>
        <v>2332</v>
      </c>
    </row>
    <row r="32" spans="1:20" ht="15" customHeight="1">
      <c r="A32" s="115">
        <v>27</v>
      </c>
      <c r="B32" s="119" t="s">
        <v>83</v>
      </c>
      <c r="C32" s="120">
        <v>1966</v>
      </c>
      <c r="D32" s="48" t="str">
        <f>'[1]VINTAGE Entries'!A12</f>
        <v>Miss Budweiser</v>
      </c>
      <c r="E32" s="60">
        <v>352</v>
      </c>
      <c r="F32" s="51"/>
      <c r="G32" s="51">
        <v>525</v>
      </c>
      <c r="H32" s="51">
        <v>700</v>
      </c>
      <c r="I32" s="51">
        <v>169</v>
      </c>
      <c r="J32" s="51"/>
      <c r="K32" s="51"/>
      <c r="L32" s="51"/>
      <c r="M32" s="51"/>
      <c r="N32" s="51"/>
      <c r="O32" s="51">
        <v>0</v>
      </c>
      <c r="P32" s="51"/>
      <c r="Q32" s="51">
        <v>300</v>
      </c>
      <c r="R32" s="118">
        <v>2046</v>
      </c>
      <c r="S32" s="60"/>
      <c r="T32" s="43">
        <f t="shared" si="0"/>
        <v>2046</v>
      </c>
    </row>
    <row r="33" spans="1:20" ht="15" customHeight="1">
      <c r="A33" s="115">
        <v>28</v>
      </c>
      <c r="B33" s="119" t="s">
        <v>188</v>
      </c>
      <c r="C33" s="120">
        <v>1972</v>
      </c>
      <c r="D33" s="48" t="s">
        <v>189</v>
      </c>
      <c r="E33" s="60"/>
      <c r="F33" s="56"/>
      <c r="G33" s="56"/>
      <c r="H33" s="56"/>
      <c r="I33" s="56"/>
      <c r="J33" s="56"/>
      <c r="K33" s="56">
        <v>1100</v>
      </c>
      <c r="L33" s="56"/>
      <c r="M33" s="56"/>
      <c r="N33" s="56"/>
      <c r="O33" s="56"/>
      <c r="P33" s="56">
        <v>869</v>
      </c>
      <c r="Q33" s="56"/>
      <c r="R33" s="118">
        <v>1969</v>
      </c>
      <c r="S33" s="60"/>
      <c r="T33" s="43">
        <f>SUM(R33-S33)</f>
        <v>1969</v>
      </c>
    </row>
    <row r="34" spans="1:20" ht="15" customHeight="1">
      <c r="A34" s="115">
        <v>29</v>
      </c>
      <c r="B34" s="116" t="s">
        <v>31</v>
      </c>
      <c r="C34" s="87">
        <v>1957</v>
      </c>
      <c r="D34" s="116" t="s">
        <v>30</v>
      </c>
      <c r="E34" s="56"/>
      <c r="F34" s="60"/>
      <c r="G34" s="56"/>
      <c r="H34" s="56"/>
      <c r="I34" s="56"/>
      <c r="J34" s="56"/>
      <c r="K34" s="56"/>
      <c r="L34" s="56"/>
      <c r="M34" s="56"/>
      <c r="N34" s="56">
        <v>563</v>
      </c>
      <c r="O34" s="56"/>
      <c r="P34" s="56">
        <v>802</v>
      </c>
      <c r="Q34" s="56">
        <v>577</v>
      </c>
      <c r="R34" s="118">
        <v>1942</v>
      </c>
      <c r="S34" s="60"/>
      <c r="T34" s="43">
        <f t="shared" si="0"/>
        <v>1942</v>
      </c>
    </row>
    <row r="35" spans="1:20" ht="15" customHeight="1">
      <c r="A35" s="115">
        <v>30</v>
      </c>
      <c r="B35" s="119" t="s">
        <v>118</v>
      </c>
      <c r="C35" s="120">
        <v>1958</v>
      </c>
      <c r="D35" s="48" t="s">
        <v>196</v>
      </c>
      <c r="E35" s="60"/>
      <c r="F35" s="56"/>
      <c r="G35" s="56">
        <v>863</v>
      </c>
      <c r="H35" s="56"/>
      <c r="I35" s="56">
        <v>225</v>
      </c>
      <c r="J35" s="56"/>
      <c r="K35" s="56">
        <v>469</v>
      </c>
      <c r="L35" s="56"/>
      <c r="M35" s="56"/>
      <c r="N35" s="56"/>
      <c r="O35" s="56"/>
      <c r="P35" s="56"/>
      <c r="Q35" s="56"/>
      <c r="R35" s="118">
        <v>1557</v>
      </c>
      <c r="S35" s="60"/>
      <c r="T35" s="43">
        <f t="shared" si="0"/>
        <v>1557</v>
      </c>
    </row>
    <row r="36" spans="1:20" ht="15" customHeight="1">
      <c r="A36" s="115">
        <v>31</v>
      </c>
      <c r="B36" s="119" t="s">
        <v>45</v>
      </c>
      <c r="C36" s="120">
        <v>1968</v>
      </c>
      <c r="D36" s="48" t="s">
        <v>44</v>
      </c>
      <c r="E36" s="60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>
        <v>225</v>
      </c>
      <c r="Q36" s="56">
        <v>1325</v>
      </c>
      <c r="R36" s="118">
        <v>1550</v>
      </c>
      <c r="S36" s="60"/>
      <c r="T36" s="43">
        <f t="shared" si="0"/>
        <v>1550</v>
      </c>
    </row>
    <row r="37" spans="1:20" ht="15" customHeight="1">
      <c r="A37" s="115">
        <v>32</v>
      </c>
      <c r="B37" s="119" t="s">
        <v>50</v>
      </c>
      <c r="C37" s="120">
        <v>1971</v>
      </c>
      <c r="D37" s="48" t="s">
        <v>27</v>
      </c>
      <c r="E37" s="60"/>
      <c r="F37" s="56"/>
      <c r="G37" s="56"/>
      <c r="H37" s="56"/>
      <c r="I37" s="56"/>
      <c r="J37" s="56"/>
      <c r="K37" s="56"/>
      <c r="L37" s="56"/>
      <c r="M37" s="56"/>
      <c r="N37" s="56">
        <v>95</v>
      </c>
      <c r="O37" s="56"/>
      <c r="P37" s="56">
        <v>927</v>
      </c>
      <c r="Q37" s="56">
        <v>469</v>
      </c>
      <c r="R37" s="118">
        <v>1491</v>
      </c>
      <c r="S37" s="60"/>
      <c r="T37" s="43">
        <f t="shared" si="0"/>
        <v>1491</v>
      </c>
    </row>
    <row r="38" spans="1:20" ht="15" customHeight="1">
      <c r="A38" s="115">
        <v>33</v>
      </c>
      <c r="B38" s="119" t="s">
        <v>120</v>
      </c>
      <c r="C38" s="120">
        <v>1964</v>
      </c>
      <c r="D38" s="48" t="s">
        <v>203</v>
      </c>
      <c r="E38" s="60"/>
      <c r="F38" s="51"/>
      <c r="G38" s="51">
        <v>300</v>
      </c>
      <c r="H38" s="51"/>
      <c r="I38" s="51"/>
      <c r="J38" s="51"/>
      <c r="K38" s="51">
        <v>694</v>
      </c>
      <c r="L38" s="51"/>
      <c r="M38" s="51"/>
      <c r="N38" s="51"/>
      <c r="O38" s="51"/>
      <c r="P38" s="51"/>
      <c r="Q38" s="51">
        <v>127</v>
      </c>
      <c r="R38" s="118">
        <v>1121</v>
      </c>
      <c r="S38" s="60"/>
      <c r="T38" s="43">
        <f t="shared" si="0"/>
        <v>1121</v>
      </c>
    </row>
    <row r="39" spans="1:20" ht="15" customHeight="1">
      <c r="A39" s="115">
        <v>34</v>
      </c>
      <c r="B39" s="88" t="s">
        <v>64</v>
      </c>
      <c r="C39" s="86">
        <v>1960</v>
      </c>
      <c r="D39" s="53" t="s">
        <v>63</v>
      </c>
      <c r="E39" s="60"/>
      <c r="F39" s="60">
        <v>269</v>
      </c>
      <c r="G39" s="60"/>
      <c r="H39" s="60"/>
      <c r="I39" s="60"/>
      <c r="J39" s="60"/>
      <c r="K39" s="60"/>
      <c r="L39" s="51"/>
      <c r="M39" s="60">
        <v>800</v>
      </c>
      <c r="N39" s="60"/>
      <c r="O39" s="60"/>
      <c r="P39" s="60"/>
      <c r="Q39" s="60"/>
      <c r="R39" s="60">
        <v>1069</v>
      </c>
      <c r="S39" s="60"/>
      <c r="T39" s="43">
        <f>SUM(R39-S39)</f>
        <v>1069</v>
      </c>
    </row>
    <row r="40" spans="1:20" ht="15" customHeight="1">
      <c r="A40" s="115">
        <v>35</v>
      </c>
      <c r="B40" s="119" t="s">
        <v>159</v>
      </c>
      <c r="C40" s="120">
        <v>1955</v>
      </c>
      <c r="D40" s="48" t="s">
        <v>127</v>
      </c>
      <c r="E40" s="60"/>
      <c r="F40" s="51"/>
      <c r="G40" s="51"/>
      <c r="H40" s="51"/>
      <c r="I40" s="51"/>
      <c r="J40" s="51"/>
      <c r="K40" s="51">
        <v>0</v>
      </c>
      <c r="L40" s="51"/>
      <c r="M40" s="51"/>
      <c r="N40" s="51"/>
      <c r="O40" s="51"/>
      <c r="P40" s="51">
        <v>596</v>
      </c>
      <c r="Q40" s="51">
        <v>427</v>
      </c>
      <c r="R40" s="118">
        <v>1023</v>
      </c>
      <c r="S40" s="60"/>
      <c r="T40" s="43">
        <f t="shared" si="0"/>
        <v>1023</v>
      </c>
    </row>
    <row r="41" spans="1:20" ht="15" customHeight="1">
      <c r="A41" s="115">
        <v>36</v>
      </c>
      <c r="B41" s="119" t="s">
        <v>202</v>
      </c>
      <c r="C41" s="120">
        <v>1957</v>
      </c>
      <c r="D41" s="48" t="s">
        <v>201</v>
      </c>
      <c r="E41" s="60"/>
      <c r="F41" s="56"/>
      <c r="G41" s="56">
        <v>352</v>
      </c>
      <c r="H41" s="56"/>
      <c r="I41" s="56"/>
      <c r="J41" s="56"/>
      <c r="K41" s="56"/>
      <c r="L41" s="56"/>
      <c r="M41" s="56"/>
      <c r="N41" s="56"/>
      <c r="O41" s="56"/>
      <c r="P41" s="56">
        <v>619</v>
      </c>
      <c r="Q41" s="56"/>
      <c r="R41" s="118">
        <v>971</v>
      </c>
      <c r="S41" s="60"/>
      <c r="T41" s="43">
        <f t="shared" si="0"/>
        <v>971</v>
      </c>
    </row>
    <row r="42" spans="1:20" ht="15" customHeight="1">
      <c r="A42" s="115">
        <v>37</v>
      </c>
      <c r="B42" s="88" t="s">
        <v>160</v>
      </c>
      <c r="C42" s="86">
        <v>1966</v>
      </c>
      <c r="D42" s="116" t="s">
        <v>123</v>
      </c>
      <c r="E42" s="60">
        <v>254</v>
      </c>
      <c r="F42" s="60"/>
      <c r="G42" s="60">
        <v>507</v>
      </c>
      <c r="H42" s="60">
        <v>95</v>
      </c>
      <c r="I42" s="51"/>
      <c r="J42" s="60"/>
      <c r="K42" s="60"/>
      <c r="L42" s="60"/>
      <c r="M42" s="60"/>
      <c r="N42" s="60"/>
      <c r="O42" s="60"/>
      <c r="P42" s="60"/>
      <c r="Q42" s="60"/>
      <c r="R42" s="118">
        <v>856</v>
      </c>
      <c r="S42" s="60"/>
      <c r="T42" s="43">
        <f t="shared" si="0"/>
        <v>856</v>
      </c>
    </row>
    <row r="43" spans="1:20" ht="15" customHeight="1">
      <c r="A43" s="115">
        <v>38</v>
      </c>
      <c r="B43" s="116" t="s">
        <v>185</v>
      </c>
      <c r="C43" s="87">
        <v>1949</v>
      </c>
      <c r="D43" s="116" t="s">
        <v>85</v>
      </c>
      <c r="E43" s="56">
        <v>775</v>
      </c>
      <c r="F43" s="60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118">
        <v>775</v>
      </c>
      <c r="S43" s="60"/>
      <c r="T43" s="43">
        <f t="shared" si="0"/>
        <v>775</v>
      </c>
    </row>
    <row r="44" spans="1:20" ht="15" customHeight="1" thickBot="1">
      <c r="A44" s="122">
        <v>39</v>
      </c>
      <c r="B44" s="123" t="s">
        <v>157</v>
      </c>
      <c r="C44" s="124">
        <v>1975</v>
      </c>
      <c r="D44" s="62" t="s">
        <v>121</v>
      </c>
      <c r="E44" s="94"/>
      <c r="F44" s="125"/>
      <c r="G44" s="125"/>
      <c r="H44" s="125"/>
      <c r="I44" s="125"/>
      <c r="J44" s="125"/>
      <c r="K44" s="125"/>
      <c r="L44" s="125"/>
      <c r="M44" s="125"/>
      <c r="N44" s="125">
        <v>169</v>
      </c>
      <c r="O44" s="125"/>
      <c r="P44" s="125"/>
      <c r="Q44" s="125">
        <v>127</v>
      </c>
      <c r="R44" s="126">
        <v>296</v>
      </c>
      <c r="S44" s="94"/>
      <c r="T44" s="67">
        <f t="shared" si="0"/>
        <v>296</v>
      </c>
    </row>
  </sheetData>
  <printOptions/>
  <pageMargins left="0.25" right="0.25" top="0.5" bottom="0.5" header="0.5" footer="0.5"/>
  <pageSetup fitToHeight="1" fitToWidth="1" orientation="landscape" scale="6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0"/>
  <sheetViews>
    <sheetView workbookViewId="0" topLeftCell="A1">
      <selection activeCell="L31" sqref="L31"/>
    </sheetView>
  </sheetViews>
  <sheetFormatPr defaultColWidth="8.8515625" defaultRowHeight="12.75"/>
  <cols>
    <col min="1" max="1" width="5.421875" style="21" customWidth="1"/>
    <col min="2" max="2" width="28.28125" style="0" customWidth="1"/>
    <col min="3" max="3" width="6.421875" style="19" customWidth="1"/>
    <col min="4" max="4" width="27.421875" style="0" customWidth="1"/>
    <col min="5" max="17" width="9.28125" style="0" customWidth="1"/>
    <col min="18" max="20" width="9.28125" style="19" customWidth="1"/>
  </cols>
  <sheetData>
    <row r="1" ht="15" customHeight="1"/>
    <row r="2" spans="1:8" ht="28.5" customHeight="1">
      <c r="A2" s="68" t="s">
        <v>132</v>
      </c>
      <c r="B2" s="69"/>
      <c r="H2" s="18"/>
    </row>
    <row r="3" spans="1:8" ht="15" customHeight="1">
      <c r="A3" s="20" t="s">
        <v>88</v>
      </c>
      <c r="D3" s="2"/>
      <c r="H3" s="18"/>
    </row>
    <row r="4" ht="15" customHeight="1" thickBot="1"/>
    <row r="5" spans="1:20" s="24" customFormat="1" ht="15" customHeight="1">
      <c r="A5" s="8" t="s">
        <v>15</v>
      </c>
      <c r="B5" s="10" t="s">
        <v>16</v>
      </c>
      <c r="C5" s="9" t="s">
        <v>17</v>
      </c>
      <c r="D5" s="11" t="s">
        <v>191</v>
      </c>
      <c r="E5" s="9" t="s">
        <v>19</v>
      </c>
      <c r="F5" s="9" t="s">
        <v>21</v>
      </c>
      <c r="G5" s="9" t="s">
        <v>20</v>
      </c>
      <c r="H5" s="9" t="s">
        <v>108</v>
      </c>
      <c r="I5" s="9" t="s">
        <v>133</v>
      </c>
      <c r="J5" s="9" t="s">
        <v>138</v>
      </c>
      <c r="K5" s="9" t="s">
        <v>136</v>
      </c>
      <c r="L5" s="9" t="s">
        <v>135</v>
      </c>
      <c r="M5" s="9" t="s">
        <v>137</v>
      </c>
      <c r="N5" s="9" t="s">
        <v>192</v>
      </c>
      <c r="O5" s="9" t="s">
        <v>134</v>
      </c>
      <c r="P5" s="9" t="s">
        <v>139</v>
      </c>
      <c r="Q5" s="9" t="s">
        <v>140</v>
      </c>
      <c r="R5" s="9" t="s">
        <v>141</v>
      </c>
      <c r="S5" s="9" t="s">
        <v>142</v>
      </c>
      <c r="T5" s="23" t="s">
        <v>143</v>
      </c>
    </row>
    <row r="6" spans="1:20" s="30" customFormat="1" ht="15" customHeight="1">
      <c r="A6" s="79">
        <v>1</v>
      </c>
      <c r="B6" s="36" t="s">
        <v>91</v>
      </c>
      <c r="C6" s="80">
        <v>1974</v>
      </c>
      <c r="D6" s="36" t="s">
        <v>92</v>
      </c>
      <c r="E6" s="40">
        <v>1025</v>
      </c>
      <c r="F6" s="40">
        <v>1127</v>
      </c>
      <c r="G6" s="39">
        <v>1600</v>
      </c>
      <c r="H6" s="39">
        <v>1600</v>
      </c>
      <c r="I6" s="39">
        <v>1600</v>
      </c>
      <c r="J6" s="154">
        <v>450</v>
      </c>
      <c r="K6" s="40"/>
      <c r="L6" s="40">
        <v>1500</v>
      </c>
      <c r="M6" s="154">
        <v>800</v>
      </c>
      <c r="N6" s="40">
        <v>1195</v>
      </c>
      <c r="O6" s="40">
        <v>1500</v>
      </c>
      <c r="P6" s="40">
        <v>1600</v>
      </c>
      <c r="Q6" s="39">
        <v>1600</v>
      </c>
      <c r="R6" s="95">
        <v>15597</v>
      </c>
      <c r="S6" s="154">
        <v>1250</v>
      </c>
      <c r="T6" s="41">
        <f aca="true" t="shared" si="0" ref="T6:T15">SUM(R6-S6)</f>
        <v>14347</v>
      </c>
    </row>
    <row r="7" spans="1:20" s="30" customFormat="1" ht="15" customHeight="1">
      <c r="A7" s="79">
        <f>A6+1</f>
        <v>2</v>
      </c>
      <c r="B7" s="36" t="s">
        <v>7</v>
      </c>
      <c r="C7" s="80">
        <v>1982</v>
      </c>
      <c r="D7" s="36" t="s">
        <v>9</v>
      </c>
      <c r="E7" s="39">
        <v>1500</v>
      </c>
      <c r="F7" s="39">
        <v>1200</v>
      </c>
      <c r="G7" s="40">
        <v>1200</v>
      </c>
      <c r="H7" s="40">
        <v>1200</v>
      </c>
      <c r="I7" s="154">
        <v>696</v>
      </c>
      <c r="J7" s="154">
        <v>969</v>
      </c>
      <c r="K7" s="40"/>
      <c r="L7" s="39">
        <v>1369</v>
      </c>
      <c r="M7" s="39">
        <v>1600</v>
      </c>
      <c r="N7" s="39">
        <v>1600</v>
      </c>
      <c r="O7" s="39">
        <v>1369</v>
      </c>
      <c r="P7" s="39">
        <v>2000</v>
      </c>
      <c r="Q7" s="40">
        <v>1271</v>
      </c>
      <c r="R7" s="81">
        <v>15974</v>
      </c>
      <c r="S7" s="153">
        <v>1665</v>
      </c>
      <c r="T7" s="82">
        <v>14309</v>
      </c>
    </row>
    <row r="8" spans="1:20" s="30" customFormat="1" ht="15" customHeight="1">
      <c r="A8" s="79">
        <v>3</v>
      </c>
      <c r="B8" s="36" t="s">
        <v>89</v>
      </c>
      <c r="C8" s="80">
        <v>1978</v>
      </c>
      <c r="D8" s="36" t="s">
        <v>90</v>
      </c>
      <c r="E8" s="40">
        <v>1269</v>
      </c>
      <c r="F8" s="40">
        <v>1094</v>
      </c>
      <c r="G8" s="40">
        <v>1300</v>
      </c>
      <c r="H8" s="40">
        <v>1225</v>
      </c>
      <c r="I8" s="40">
        <v>1300</v>
      </c>
      <c r="J8" s="40">
        <v>895</v>
      </c>
      <c r="K8" s="39">
        <v>800</v>
      </c>
      <c r="L8" s="40"/>
      <c r="M8" s="40">
        <v>1200</v>
      </c>
      <c r="N8" s="40">
        <v>1225</v>
      </c>
      <c r="O8" s="40">
        <v>1150</v>
      </c>
      <c r="P8" s="40">
        <v>1269</v>
      </c>
      <c r="Q8" s="154">
        <v>769</v>
      </c>
      <c r="R8" s="96">
        <v>13496</v>
      </c>
      <c r="S8" s="154">
        <v>1569</v>
      </c>
      <c r="T8" s="43">
        <f>SUM(R8-S8)</f>
        <v>11927</v>
      </c>
    </row>
    <row r="9" spans="1:20" s="30" customFormat="1" ht="15" customHeight="1">
      <c r="A9" s="79">
        <f>A8+1</f>
        <v>4</v>
      </c>
      <c r="B9" s="36" t="s">
        <v>97</v>
      </c>
      <c r="C9" s="80">
        <v>1974</v>
      </c>
      <c r="D9" s="36" t="s">
        <v>98</v>
      </c>
      <c r="E9" s="40">
        <v>821</v>
      </c>
      <c r="F9" s="40">
        <v>825</v>
      </c>
      <c r="G9" s="40">
        <v>889</v>
      </c>
      <c r="H9" s="40">
        <v>750</v>
      </c>
      <c r="I9" s="40"/>
      <c r="J9" s="154">
        <v>600</v>
      </c>
      <c r="K9" s="40">
        <v>919</v>
      </c>
      <c r="L9" s="40">
        <v>919</v>
      </c>
      <c r="M9" s="40">
        <v>802</v>
      </c>
      <c r="N9" s="40">
        <v>869</v>
      </c>
      <c r="O9" s="40">
        <v>675</v>
      </c>
      <c r="P9" s="40">
        <v>619</v>
      </c>
      <c r="Q9" s="154">
        <v>577</v>
      </c>
      <c r="R9" s="96">
        <v>9265</v>
      </c>
      <c r="S9" s="154">
        <v>1177</v>
      </c>
      <c r="T9" s="43">
        <f t="shared" si="0"/>
        <v>8088</v>
      </c>
    </row>
    <row r="10" spans="1:20" s="30" customFormat="1" ht="15" customHeight="1">
      <c r="A10" s="79">
        <v>5</v>
      </c>
      <c r="B10" s="36" t="s">
        <v>95</v>
      </c>
      <c r="C10" s="80">
        <v>1971</v>
      </c>
      <c r="D10" s="36" t="s">
        <v>96</v>
      </c>
      <c r="E10" s="40">
        <v>869</v>
      </c>
      <c r="F10" s="40">
        <v>450</v>
      </c>
      <c r="G10" s="40">
        <v>1150</v>
      </c>
      <c r="H10" s="40">
        <v>550</v>
      </c>
      <c r="I10" s="40">
        <v>569</v>
      </c>
      <c r="J10" s="40">
        <v>600</v>
      </c>
      <c r="K10" s="40"/>
      <c r="L10" s="40">
        <v>1027</v>
      </c>
      <c r="M10" s="40">
        <v>900</v>
      </c>
      <c r="N10" s="40"/>
      <c r="O10" s="154">
        <v>352</v>
      </c>
      <c r="P10" s="40">
        <v>800</v>
      </c>
      <c r="Q10" s="40">
        <v>694</v>
      </c>
      <c r="R10" s="96">
        <v>7961</v>
      </c>
      <c r="S10" s="154">
        <v>352</v>
      </c>
      <c r="T10" s="43">
        <f t="shared" si="0"/>
        <v>7609</v>
      </c>
    </row>
    <row r="11" spans="1:20" s="30" customFormat="1" ht="15" customHeight="1">
      <c r="A11" s="79">
        <v>6</v>
      </c>
      <c r="B11" s="36" t="s">
        <v>94</v>
      </c>
      <c r="C11" s="80">
        <v>1977</v>
      </c>
      <c r="D11" s="36" t="s">
        <v>149</v>
      </c>
      <c r="E11" s="40">
        <v>1150</v>
      </c>
      <c r="F11" s="40">
        <v>569</v>
      </c>
      <c r="G11" s="40">
        <v>264</v>
      </c>
      <c r="H11" s="40">
        <v>750</v>
      </c>
      <c r="I11" s="40">
        <v>488</v>
      </c>
      <c r="J11" s="40">
        <v>550</v>
      </c>
      <c r="K11" s="40"/>
      <c r="L11" s="40"/>
      <c r="M11" s="40">
        <v>525</v>
      </c>
      <c r="N11" s="40">
        <v>469</v>
      </c>
      <c r="O11" s="154">
        <v>225</v>
      </c>
      <c r="P11" s="40">
        <v>1296</v>
      </c>
      <c r="Q11" s="40">
        <v>1269</v>
      </c>
      <c r="R11" s="96">
        <v>7555</v>
      </c>
      <c r="S11" s="154">
        <v>225</v>
      </c>
      <c r="T11" s="43">
        <f t="shared" si="0"/>
        <v>7330</v>
      </c>
    </row>
    <row r="12" spans="1:20" s="30" customFormat="1" ht="15" customHeight="1">
      <c r="A12" s="79">
        <v>7</v>
      </c>
      <c r="B12" s="36" t="s">
        <v>180</v>
      </c>
      <c r="C12" s="80">
        <v>1976</v>
      </c>
      <c r="D12" s="46" t="s">
        <v>8</v>
      </c>
      <c r="E12" s="155">
        <v>0</v>
      </c>
      <c r="F12" s="83"/>
      <c r="G12" s="83">
        <v>821</v>
      </c>
      <c r="H12" s="83">
        <v>769</v>
      </c>
      <c r="I12" s="83">
        <v>225</v>
      </c>
      <c r="J12" s="84">
        <v>1194</v>
      </c>
      <c r="K12" s="83">
        <v>938</v>
      </c>
      <c r="L12" s="83">
        <v>675</v>
      </c>
      <c r="M12" s="83">
        <v>938</v>
      </c>
      <c r="N12" s="83">
        <v>394</v>
      </c>
      <c r="O12" s="83">
        <v>582</v>
      </c>
      <c r="P12" s="83">
        <v>225</v>
      </c>
      <c r="Q12" s="83"/>
      <c r="R12" s="96">
        <v>6761</v>
      </c>
      <c r="S12" s="155">
        <v>0</v>
      </c>
      <c r="T12" s="43">
        <f t="shared" si="0"/>
        <v>6761</v>
      </c>
    </row>
    <row r="13" spans="1:20" s="30" customFormat="1" ht="15" customHeight="1">
      <c r="A13" s="79">
        <v>8</v>
      </c>
      <c r="B13" s="36" t="s">
        <v>74</v>
      </c>
      <c r="C13" s="80">
        <v>1991</v>
      </c>
      <c r="D13" s="36" t="s">
        <v>2</v>
      </c>
      <c r="E13" s="40"/>
      <c r="F13" s="40"/>
      <c r="G13" s="40"/>
      <c r="H13" s="40"/>
      <c r="I13" s="40"/>
      <c r="J13" s="40"/>
      <c r="K13" s="40"/>
      <c r="L13" s="40">
        <v>813</v>
      </c>
      <c r="M13" s="40">
        <v>1225</v>
      </c>
      <c r="N13" s="40">
        <v>769</v>
      </c>
      <c r="O13" s="40"/>
      <c r="P13" s="40">
        <v>1069</v>
      </c>
      <c r="Q13" s="40">
        <v>1325</v>
      </c>
      <c r="R13" s="96">
        <v>5201</v>
      </c>
      <c r="S13" s="71"/>
      <c r="T13" s="43">
        <v>5201</v>
      </c>
    </row>
    <row r="14" spans="1:20" s="30" customFormat="1" ht="15" customHeight="1">
      <c r="A14" s="79">
        <v>9</v>
      </c>
      <c r="B14" s="36" t="s">
        <v>6</v>
      </c>
      <c r="C14" s="80">
        <v>2009</v>
      </c>
      <c r="D14" s="36" t="s">
        <v>93</v>
      </c>
      <c r="E14" s="40">
        <v>763</v>
      </c>
      <c r="F14" s="40"/>
      <c r="G14" s="40"/>
      <c r="H14" s="40"/>
      <c r="I14" s="40"/>
      <c r="J14" s="40">
        <v>300</v>
      </c>
      <c r="K14" s="40">
        <v>544</v>
      </c>
      <c r="L14" s="40">
        <v>1325</v>
      </c>
      <c r="M14" s="40"/>
      <c r="N14" s="40">
        <v>625</v>
      </c>
      <c r="O14" s="40"/>
      <c r="P14" s="40">
        <v>1319</v>
      </c>
      <c r="Q14" s="40">
        <v>0</v>
      </c>
      <c r="R14" s="96">
        <v>4876</v>
      </c>
      <c r="S14" s="71"/>
      <c r="T14" s="43">
        <f t="shared" si="0"/>
        <v>4876</v>
      </c>
    </row>
    <row r="15" spans="1:20" s="30" customFormat="1" ht="15" customHeight="1">
      <c r="A15" s="79">
        <v>10</v>
      </c>
      <c r="B15" s="36" t="s">
        <v>48</v>
      </c>
      <c r="C15" s="80">
        <v>1994</v>
      </c>
      <c r="D15" s="36" t="s">
        <v>25</v>
      </c>
      <c r="E15" s="40">
        <v>677</v>
      </c>
      <c r="F15" s="40"/>
      <c r="G15" s="40">
        <v>676</v>
      </c>
      <c r="H15" s="40">
        <v>619</v>
      </c>
      <c r="I15" s="40">
        <v>825</v>
      </c>
      <c r="J15" s="40"/>
      <c r="K15" s="40"/>
      <c r="L15" s="40"/>
      <c r="M15" s="40"/>
      <c r="N15" s="40">
        <v>877</v>
      </c>
      <c r="O15" s="40">
        <v>400</v>
      </c>
      <c r="P15" s="40"/>
      <c r="Q15" s="40">
        <v>605</v>
      </c>
      <c r="R15" s="96">
        <v>4679</v>
      </c>
      <c r="S15" s="71"/>
      <c r="T15" s="43">
        <f t="shared" si="0"/>
        <v>4679</v>
      </c>
    </row>
    <row r="16" spans="1:20" s="30" customFormat="1" ht="15" customHeight="1">
      <c r="A16" s="85">
        <v>11</v>
      </c>
      <c r="B16" s="53" t="s">
        <v>99</v>
      </c>
      <c r="C16" s="86">
        <v>1974</v>
      </c>
      <c r="D16" s="53" t="s">
        <v>148</v>
      </c>
      <c r="E16" s="56">
        <v>395</v>
      </c>
      <c r="F16" s="56">
        <v>750</v>
      </c>
      <c r="G16" s="56"/>
      <c r="H16" s="56"/>
      <c r="I16" s="56">
        <v>1050</v>
      </c>
      <c r="J16" s="56"/>
      <c r="K16" s="56">
        <v>1000</v>
      </c>
      <c r="L16" s="56"/>
      <c r="M16" s="56"/>
      <c r="N16" s="56"/>
      <c r="O16" s="56"/>
      <c r="P16" s="56">
        <v>825</v>
      </c>
      <c r="Q16" s="56"/>
      <c r="R16" s="97">
        <v>4020</v>
      </c>
      <c r="S16" s="74"/>
      <c r="T16" s="43">
        <v>4020</v>
      </c>
    </row>
    <row r="17" spans="1:20" ht="15" customHeight="1">
      <c r="A17" s="85">
        <v>12</v>
      </c>
      <c r="B17" s="48" t="s">
        <v>100</v>
      </c>
      <c r="C17" s="87">
        <v>1977</v>
      </c>
      <c r="D17" s="48" t="s">
        <v>68</v>
      </c>
      <c r="E17" s="60">
        <v>437</v>
      </c>
      <c r="F17" s="51">
        <v>433</v>
      </c>
      <c r="G17" s="51"/>
      <c r="H17" s="51"/>
      <c r="I17" s="51">
        <v>225</v>
      </c>
      <c r="J17" s="51"/>
      <c r="K17" s="51"/>
      <c r="L17" s="51">
        <v>544</v>
      </c>
      <c r="M17" s="51">
        <v>638</v>
      </c>
      <c r="N17" s="51">
        <v>394</v>
      </c>
      <c r="O17" s="51"/>
      <c r="P17" s="51">
        <v>885</v>
      </c>
      <c r="Q17" s="51">
        <v>423</v>
      </c>
      <c r="R17" s="98">
        <v>3979</v>
      </c>
      <c r="S17" s="51"/>
      <c r="T17" s="43">
        <f>SUM(R17-S17)</f>
        <v>3979</v>
      </c>
    </row>
    <row r="18" spans="1:20" s="30" customFormat="1" ht="15" customHeight="1">
      <c r="A18" s="85">
        <v>13</v>
      </c>
      <c r="B18" s="53" t="s">
        <v>95</v>
      </c>
      <c r="C18" s="86">
        <v>1970</v>
      </c>
      <c r="D18" s="88" t="s">
        <v>33</v>
      </c>
      <c r="E18" s="89">
        <v>0</v>
      </c>
      <c r="F18" s="89">
        <v>794</v>
      </c>
      <c r="G18" s="89">
        <v>0</v>
      </c>
      <c r="H18" s="89">
        <v>338</v>
      </c>
      <c r="I18" s="89">
        <v>409</v>
      </c>
      <c r="J18" s="89">
        <v>450</v>
      </c>
      <c r="K18" s="89"/>
      <c r="L18" s="89"/>
      <c r="M18" s="89"/>
      <c r="N18" s="89">
        <v>1075</v>
      </c>
      <c r="O18" s="89">
        <v>469</v>
      </c>
      <c r="P18" s="89"/>
      <c r="Q18" s="89"/>
      <c r="R18" s="97">
        <v>3535</v>
      </c>
      <c r="S18" s="99"/>
      <c r="T18" s="43">
        <v>3535</v>
      </c>
    </row>
    <row r="19" spans="1:20" ht="15" customHeight="1">
      <c r="A19" s="85">
        <v>14</v>
      </c>
      <c r="B19" s="48" t="s">
        <v>7</v>
      </c>
      <c r="C19" s="87">
        <v>1982</v>
      </c>
      <c r="D19" s="57" t="s">
        <v>73</v>
      </c>
      <c r="E19" s="89"/>
      <c r="F19" s="89">
        <v>394</v>
      </c>
      <c r="G19" s="89">
        <v>737</v>
      </c>
      <c r="H19" s="89"/>
      <c r="I19" s="89"/>
      <c r="J19" s="89"/>
      <c r="K19" s="89"/>
      <c r="L19" s="89">
        <v>925</v>
      </c>
      <c r="M19" s="89">
        <v>713</v>
      </c>
      <c r="N19" s="90"/>
      <c r="O19" s="90"/>
      <c r="P19" s="90">
        <v>619</v>
      </c>
      <c r="Q19" s="90"/>
      <c r="R19" s="98">
        <v>3388</v>
      </c>
      <c r="S19" s="100"/>
      <c r="T19" s="43">
        <v>3388</v>
      </c>
    </row>
    <row r="20" spans="1:20" ht="15" customHeight="1">
      <c r="A20" s="85">
        <v>15</v>
      </c>
      <c r="B20" s="48" t="s">
        <v>67</v>
      </c>
      <c r="C20" s="87">
        <v>1977</v>
      </c>
      <c r="D20" s="48" t="s">
        <v>126</v>
      </c>
      <c r="E20" s="60"/>
      <c r="F20" s="56">
        <v>479</v>
      </c>
      <c r="G20" s="56">
        <v>564</v>
      </c>
      <c r="H20" s="56"/>
      <c r="I20" s="56">
        <v>427</v>
      </c>
      <c r="J20" s="56">
        <v>469</v>
      </c>
      <c r="K20" s="56">
        <v>619</v>
      </c>
      <c r="L20" s="56"/>
      <c r="M20" s="56"/>
      <c r="N20" s="56"/>
      <c r="O20" s="56">
        <v>400</v>
      </c>
      <c r="P20" s="56"/>
      <c r="Q20" s="56">
        <v>338</v>
      </c>
      <c r="R20" s="98">
        <v>3296</v>
      </c>
      <c r="S20" s="75"/>
      <c r="T20" s="43">
        <v>3296</v>
      </c>
    </row>
    <row r="21" spans="1:20" ht="15" customHeight="1">
      <c r="A21" s="91">
        <v>16</v>
      </c>
      <c r="B21" s="48" t="s">
        <v>34</v>
      </c>
      <c r="C21" s="87">
        <v>2003</v>
      </c>
      <c r="D21" s="57" t="s">
        <v>128</v>
      </c>
      <c r="E21" s="89"/>
      <c r="F21" s="89"/>
      <c r="G21" s="89"/>
      <c r="H21" s="89"/>
      <c r="I21" s="89"/>
      <c r="J21" s="89"/>
      <c r="K21" s="89"/>
      <c r="L21" s="89"/>
      <c r="M21" s="89"/>
      <c r="N21" s="90">
        <v>676</v>
      </c>
      <c r="O21" s="90">
        <v>794</v>
      </c>
      <c r="P21" s="90">
        <v>1062</v>
      </c>
      <c r="Q21" s="90">
        <v>702</v>
      </c>
      <c r="R21" s="98">
        <v>3234</v>
      </c>
      <c r="S21" s="100"/>
      <c r="T21" s="43">
        <v>3234</v>
      </c>
    </row>
    <row r="22" spans="1:20" ht="15" customHeight="1">
      <c r="A22" s="91">
        <v>17</v>
      </c>
      <c r="B22" s="48" t="s">
        <v>101</v>
      </c>
      <c r="C22" s="87">
        <v>1978</v>
      </c>
      <c r="D22" s="48" t="s">
        <v>102</v>
      </c>
      <c r="E22" s="60">
        <v>0</v>
      </c>
      <c r="F22" s="51"/>
      <c r="G22" s="51">
        <v>225</v>
      </c>
      <c r="H22" s="51">
        <v>795</v>
      </c>
      <c r="I22" s="51">
        <v>395</v>
      </c>
      <c r="J22" s="51"/>
      <c r="K22" s="51"/>
      <c r="L22" s="51"/>
      <c r="M22" s="51"/>
      <c r="N22" s="51"/>
      <c r="O22" s="51">
        <v>925</v>
      </c>
      <c r="P22" s="51"/>
      <c r="Q22" s="51">
        <v>738</v>
      </c>
      <c r="R22" s="98">
        <v>3078</v>
      </c>
      <c r="S22" s="73"/>
      <c r="T22" s="43">
        <v>3078</v>
      </c>
    </row>
    <row r="23" spans="1:20" ht="15" customHeight="1">
      <c r="A23" s="91">
        <v>18</v>
      </c>
      <c r="B23" s="48" t="s">
        <v>58</v>
      </c>
      <c r="C23" s="87">
        <v>1972</v>
      </c>
      <c r="D23" s="48" t="s">
        <v>188</v>
      </c>
      <c r="E23" s="60"/>
      <c r="F23" s="51"/>
      <c r="G23" s="51"/>
      <c r="H23" s="51"/>
      <c r="I23" s="51"/>
      <c r="J23" s="51"/>
      <c r="K23" s="51">
        <v>1200</v>
      </c>
      <c r="L23" s="51"/>
      <c r="M23" s="51"/>
      <c r="N23" s="51"/>
      <c r="O23" s="51"/>
      <c r="P23" s="51">
        <v>1427</v>
      </c>
      <c r="Q23" s="51"/>
      <c r="R23" s="98">
        <v>2627</v>
      </c>
      <c r="S23" s="73"/>
      <c r="T23" s="43">
        <v>2627</v>
      </c>
    </row>
    <row r="24" spans="1:20" ht="15" customHeight="1">
      <c r="A24" s="91">
        <v>19</v>
      </c>
      <c r="B24" s="48" t="s">
        <v>47</v>
      </c>
      <c r="C24" s="87">
        <v>1993</v>
      </c>
      <c r="D24" s="48" t="s">
        <v>120</v>
      </c>
      <c r="E24" s="60"/>
      <c r="F24" s="56"/>
      <c r="G24" s="56"/>
      <c r="H24" s="56"/>
      <c r="I24" s="56">
        <v>1138</v>
      </c>
      <c r="J24" s="56"/>
      <c r="K24" s="56"/>
      <c r="L24" s="56"/>
      <c r="M24" s="56"/>
      <c r="N24" s="56"/>
      <c r="O24" s="56">
        <v>300</v>
      </c>
      <c r="P24" s="56"/>
      <c r="Q24" s="56">
        <v>705</v>
      </c>
      <c r="R24" s="98">
        <v>2143</v>
      </c>
      <c r="S24" s="75"/>
      <c r="T24" s="43">
        <v>2143</v>
      </c>
    </row>
    <row r="25" spans="1:20" ht="15" customHeight="1">
      <c r="A25" s="91">
        <v>20</v>
      </c>
      <c r="B25" s="48" t="s">
        <v>91</v>
      </c>
      <c r="C25" s="87">
        <v>1971</v>
      </c>
      <c r="D25" s="57" t="s">
        <v>118</v>
      </c>
      <c r="E25" s="89"/>
      <c r="F25" s="89"/>
      <c r="G25" s="89">
        <v>844</v>
      </c>
      <c r="H25" s="89"/>
      <c r="I25" s="89">
        <v>0</v>
      </c>
      <c r="J25" s="89"/>
      <c r="K25" s="89">
        <v>1225</v>
      </c>
      <c r="L25" s="89"/>
      <c r="M25" s="89"/>
      <c r="N25" s="90"/>
      <c r="O25" s="90"/>
      <c r="P25" s="90">
        <v>0</v>
      </c>
      <c r="Q25" s="90"/>
      <c r="R25" s="98">
        <v>2069</v>
      </c>
      <c r="S25" s="100"/>
      <c r="T25" s="43">
        <v>2069</v>
      </c>
    </row>
    <row r="26" spans="1:20" ht="15" customHeight="1">
      <c r="A26" s="91">
        <v>21</v>
      </c>
      <c r="B26" s="48" t="s">
        <v>184</v>
      </c>
      <c r="C26" s="87">
        <v>1975</v>
      </c>
      <c r="D26" s="57" t="s">
        <v>35</v>
      </c>
      <c r="E26" s="89"/>
      <c r="F26" s="89"/>
      <c r="G26" s="89"/>
      <c r="H26" s="89"/>
      <c r="I26" s="89"/>
      <c r="J26" s="89"/>
      <c r="K26" s="89"/>
      <c r="L26" s="89"/>
      <c r="M26" s="89"/>
      <c r="N26" s="90">
        <v>619</v>
      </c>
      <c r="O26" s="90">
        <v>525</v>
      </c>
      <c r="P26" s="90">
        <v>902</v>
      </c>
      <c r="Q26" s="90"/>
      <c r="R26" s="98">
        <v>2046</v>
      </c>
      <c r="S26" s="100"/>
      <c r="T26" s="43">
        <v>2046</v>
      </c>
    </row>
    <row r="27" spans="1:20" ht="15" customHeight="1">
      <c r="A27" s="91">
        <v>22</v>
      </c>
      <c r="B27" s="48" t="s">
        <v>49</v>
      </c>
      <c r="C27" s="87">
        <v>1980</v>
      </c>
      <c r="D27" s="57" t="s">
        <v>50</v>
      </c>
      <c r="E27" s="89"/>
      <c r="F27" s="89"/>
      <c r="G27" s="89"/>
      <c r="H27" s="89"/>
      <c r="I27" s="89">
        <v>625</v>
      </c>
      <c r="J27" s="89"/>
      <c r="K27" s="89"/>
      <c r="L27" s="89"/>
      <c r="M27" s="89"/>
      <c r="N27" s="90"/>
      <c r="O27" s="90"/>
      <c r="P27" s="90">
        <v>577</v>
      </c>
      <c r="Q27" s="90">
        <v>652</v>
      </c>
      <c r="R27" s="98">
        <v>1854</v>
      </c>
      <c r="S27" s="100"/>
      <c r="T27" s="43">
        <f>SUM(R27-S27)</f>
        <v>1854</v>
      </c>
    </row>
    <row r="28" spans="1:20" ht="15" customHeight="1">
      <c r="A28" s="91">
        <v>23</v>
      </c>
      <c r="B28" s="48" t="s">
        <v>89</v>
      </c>
      <c r="C28" s="87">
        <v>1993</v>
      </c>
      <c r="D28" s="57" t="s">
        <v>198</v>
      </c>
      <c r="E28" s="89"/>
      <c r="F28" s="89"/>
      <c r="G28" s="89"/>
      <c r="H28" s="89"/>
      <c r="I28" s="89"/>
      <c r="J28" s="89"/>
      <c r="K28" s="89"/>
      <c r="L28" s="89"/>
      <c r="M28" s="89"/>
      <c r="N28" s="90">
        <v>427</v>
      </c>
      <c r="O28" s="90"/>
      <c r="P28" s="90">
        <v>967</v>
      </c>
      <c r="Q28" s="90">
        <v>320</v>
      </c>
      <c r="R28" s="98">
        <v>1714</v>
      </c>
      <c r="S28" s="100"/>
      <c r="T28" s="43">
        <v>1714</v>
      </c>
    </row>
    <row r="29" spans="1:20" ht="15" customHeight="1">
      <c r="A29" s="91">
        <v>24</v>
      </c>
      <c r="B29" s="48" t="s">
        <v>69</v>
      </c>
      <c r="C29" s="87">
        <v>1989</v>
      </c>
      <c r="D29" s="57" t="s">
        <v>87</v>
      </c>
      <c r="E29" s="89">
        <v>0</v>
      </c>
      <c r="F29" s="89"/>
      <c r="G29" s="89"/>
      <c r="H29" s="89">
        <v>994</v>
      </c>
      <c r="I29" s="89">
        <v>610</v>
      </c>
      <c r="J29" s="89"/>
      <c r="K29" s="89"/>
      <c r="L29" s="89"/>
      <c r="M29" s="89">
        <v>0</v>
      </c>
      <c r="N29" s="90"/>
      <c r="O29" s="90"/>
      <c r="P29" s="90"/>
      <c r="Q29" s="90"/>
      <c r="R29" s="98">
        <v>1604</v>
      </c>
      <c r="S29" s="100"/>
      <c r="T29" s="43">
        <f>SUM(R29-S29)</f>
        <v>1604</v>
      </c>
    </row>
    <row r="30" spans="1:20" ht="15" customHeight="1">
      <c r="A30" s="91">
        <v>25</v>
      </c>
      <c r="B30" s="48" t="s">
        <v>101</v>
      </c>
      <c r="C30" s="87">
        <v>1980</v>
      </c>
      <c r="D30" s="57" t="s">
        <v>10</v>
      </c>
      <c r="E30" s="89"/>
      <c r="F30" s="89"/>
      <c r="G30" s="89"/>
      <c r="H30" s="89"/>
      <c r="I30" s="89"/>
      <c r="J30" s="89"/>
      <c r="K30" s="89"/>
      <c r="L30" s="89"/>
      <c r="M30" s="89"/>
      <c r="N30" s="90"/>
      <c r="O30" s="90"/>
      <c r="P30" s="90">
        <v>713</v>
      </c>
      <c r="Q30" s="90">
        <v>502</v>
      </c>
      <c r="R30" s="98">
        <v>1215</v>
      </c>
      <c r="S30" s="100"/>
      <c r="T30" s="43">
        <v>1215</v>
      </c>
    </row>
    <row r="31" spans="1:20" ht="15" customHeight="1">
      <c r="A31" s="91">
        <v>26</v>
      </c>
      <c r="B31" s="48" t="s">
        <v>121</v>
      </c>
      <c r="C31" s="87">
        <v>1976</v>
      </c>
      <c r="D31" s="48" t="s">
        <v>122</v>
      </c>
      <c r="E31" s="60"/>
      <c r="F31" s="51"/>
      <c r="G31" s="51">
        <v>0</v>
      </c>
      <c r="H31" s="51"/>
      <c r="I31" s="51"/>
      <c r="J31" s="51"/>
      <c r="K31" s="51">
        <v>320</v>
      </c>
      <c r="L31" s="51">
        <v>563</v>
      </c>
      <c r="M31" s="51">
        <v>169</v>
      </c>
      <c r="N31" s="51"/>
      <c r="O31" s="51"/>
      <c r="P31" s="51"/>
      <c r="Q31" s="51"/>
      <c r="R31" s="98">
        <v>1052</v>
      </c>
      <c r="S31" s="73"/>
      <c r="T31" s="43">
        <v>1052</v>
      </c>
    </row>
    <row r="32" spans="1:20" ht="15" customHeight="1">
      <c r="A32" s="91">
        <v>27</v>
      </c>
      <c r="B32" s="48" t="s">
        <v>12</v>
      </c>
      <c r="C32" s="87">
        <v>2000</v>
      </c>
      <c r="D32" s="57" t="s">
        <v>29</v>
      </c>
      <c r="E32" s="89"/>
      <c r="F32" s="89"/>
      <c r="G32" s="89"/>
      <c r="H32" s="89"/>
      <c r="I32" s="89"/>
      <c r="J32" s="89"/>
      <c r="K32" s="89"/>
      <c r="L32" s="89"/>
      <c r="M32" s="89"/>
      <c r="N32" s="90"/>
      <c r="O32" s="90"/>
      <c r="P32" s="90">
        <v>169</v>
      </c>
      <c r="Q32" s="90">
        <v>779</v>
      </c>
      <c r="R32" s="98">
        <v>948</v>
      </c>
      <c r="S32" s="100"/>
      <c r="T32" s="43">
        <v>948</v>
      </c>
    </row>
    <row r="33" spans="1:20" ht="15" customHeight="1">
      <c r="A33" s="91">
        <v>28</v>
      </c>
      <c r="B33" s="48" t="s">
        <v>151</v>
      </c>
      <c r="C33" s="87">
        <v>1993</v>
      </c>
      <c r="D33" s="57" t="s">
        <v>152</v>
      </c>
      <c r="E33" s="89"/>
      <c r="F33" s="89"/>
      <c r="G33" s="89"/>
      <c r="H33" s="89"/>
      <c r="I33" s="89"/>
      <c r="J33" s="89"/>
      <c r="K33" s="89"/>
      <c r="L33" s="89"/>
      <c r="M33" s="89"/>
      <c r="N33" s="90"/>
      <c r="O33" s="90"/>
      <c r="P33" s="90"/>
      <c r="Q33" s="90">
        <v>920</v>
      </c>
      <c r="R33" s="98">
        <v>920</v>
      </c>
      <c r="S33" s="100"/>
      <c r="T33" s="43">
        <v>920</v>
      </c>
    </row>
    <row r="34" spans="1:20" ht="15" customHeight="1">
      <c r="A34" s="91">
        <v>29</v>
      </c>
      <c r="B34" s="48" t="s">
        <v>75</v>
      </c>
      <c r="C34" s="87">
        <v>1973</v>
      </c>
      <c r="D34" s="48" t="s">
        <v>76</v>
      </c>
      <c r="E34" s="60"/>
      <c r="F34" s="51"/>
      <c r="G34" s="51"/>
      <c r="H34" s="51"/>
      <c r="I34" s="51"/>
      <c r="J34" s="51"/>
      <c r="K34" s="51"/>
      <c r="L34" s="51">
        <v>469</v>
      </c>
      <c r="M34" s="51">
        <v>394</v>
      </c>
      <c r="N34" s="51"/>
      <c r="O34" s="51"/>
      <c r="P34" s="51"/>
      <c r="Q34" s="51"/>
      <c r="R34" s="98">
        <v>863</v>
      </c>
      <c r="S34" s="73"/>
      <c r="T34" s="43">
        <v>863</v>
      </c>
    </row>
    <row r="35" spans="1:20" ht="15" customHeight="1">
      <c r="A35" s="91">
        <v>30</v>
      </c>
      <c r="B35" s="48" t="s">
        <v>193</v>
      </c>
      <c r="C35" s="87">
        <v>1978</v>
      </c>
      <c r="D35" s="57" t="s">
        <v>122</v>
      </c>
      <c r="E35" s="89"/>
      <c r="F35" s="89"/>
      <c r="G35" s="89"/>
      <c r="H35" s="89"/>
      <c r="I35" s="89"/>
      <c r="J35" s="89"/>
      <c r="K35" s="89"/>
      <c r="L35" s="89"/>
      <c r="M35" s="89"/>
      <c r="N35" s="90">
        <v>254</v>
      </c>
      <c r="O35" s="90"/>
      <c r="P35" s="90">
        <v>577</v>
      </c>
      <c r="Q35" s="90"/>
      <c r="R35" s="98">
        <v>831</v>
      </c>
      <c r="S35" s="100"/>
      <c r="T35" s="43">
        <v>831</v>
      </c>
    </row>
    <row r="36" spans="1:20" ht="15" customHeight="1">
      <c r="A36" s="91">
        <v>31</v>
      </c>
      <c r="B36" s="48" t="s">
        <v>193</v>
      </c>
      <c r="C36" s="87">
        <v>1973</v>
      </c>
      <c r="D36" s="57" t="s">
        <v>194</v>
      </c>
      <c r="E36" s="89">
        <v>563</v>
      </c>
      <c r="F36" s="89"/>
      <c r="G36" s="89">
        <v>169</v>
      </c>
      <c r="H36" s="89"/>
      <c r="I36" s="89"/>
      <c r="J36" s="89"/>
      <c r="K36" s="89"/>
      <c r="L36" s="89"/>
      <c r="M36" s="89"/>
      <c r="N36" s="90"/>
      <c r="O36" s="90"/>
      <c r="P36" s="90"/>
      <c r="Q36" s="90"/>
      <c r="R36" s="98">
        <v>732</v>
      </c>
      <c r="S36" s="100"/>
      <c r="T36" s="43">
        <f>SUM(R36-S36)</f>
        <v>732</v>
      </c>
    </row>
    <row r="37" spans="1:20" ht="15" customHeight="1">
      <c r="A37" s="91">
        <v>32</v>
      </c>
      <c r="B37" s="48" t="s">
        <v>11</v>
      </c>
      <c r="C37" s="87">
        <v>1973</v>
      </c>
      <c r="D37" s="57" t="s">
        <v>50</v>
      </c>
      <c r="E37" s="89"/>
      <c r="F37" s="89"/>
      <c r="G37" s="89"/>
      <c r="H37" s="89"/>
      <c r="I37" s="89"/>
      <c r="J37" s="89"/>
      <c r="K37" s="89"/>
      <c r="L37" s="89"/>
      <c r="M37" s="89"/>
      <c r="N37" s="90"/>
      <c r="O37" s="90"/>
      <c r="P37" s="90">
        <v>169</v>
      </c>
      <c r="Q37" s="90">
        <v>394</v>
      </c>
      <c r="R37" s="98">
        <v>563</v>
      </c>
      <c r="S37" s="100"/>
      <c r="T37" s="43">
        <v>563</v>
      </c>
    </row>
    <row r="38" spans="1:20" ht="15" customHeight="1">
      <c r="A38" s="91">
        <v>33</v>
      </c>
      <c r="B38" s="48" t="s">
        <v>119</v>
      </c>
      <c r="C38" s="87">
        <v>1994</v>
      </c>
      <c r="D38" s="48" t="s">
        <v>120</v>
      </c>
      <c r="E38" s="60"/>
      <c r="F38" s="51"/>
      <c r="G38" s="51">
        <v>127</v>
      </c>
      <c r="H38" s="51"/>
      <c r="I38" s="51"/>
      <c r="J38" s="51"/>
      <c r="K38" s="51"/>
      <c r="L38" s="51"/>
      <c r="M38" s="51"/>
      <c r="N38" s="51"/>
      <c r="O38" s="51">
        <v>169</v>
      </c>
      <c r="P38" s="51"/>
      <c r="Q38" s="51">
        <v>225</v>
      </c>
      <c r="R38" s="98">
        <v>521</v>
      </c>
      <c r="S38" s="75"/>
      <c r="T38" s="43">
        <v>521</v>
      </c>
    </row>
    <row r="39" spans="1:20" ht="15" customHeight="1">
      <c r="A39" s="91">
        <v>34</v>
      </c>
      <c r="B39" s="48" t="s">
        <v>153</v>
      </c>
      <c r="C39" s="87">
        <v>2003</v>
      </c>
      <c r="D39" s="48" t="s">
        <v>154</v>
      </c>
      <c r="E39" s="6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>
        <v>400</v>
      </c>
      <c r="R39" s="98">
        <v>400</v>
      </c>
      <c r="S39" s="75"/>
      <c r="T39" s="43">
        <v>400</v>
      </c>
    </row>
    <row r="40" spans="1:20" ht="15" customHeight="1" thickBot="1">
      <c r="A40" s="92">
        <v>35</v>
      </c>
      <c r="B40" s="62" t="s">
        <v>27</v>
      </c>
      <c r="C40" s="93">
        <v>1978</v>
      </c>
      <c r="D40" s="62" t="s">
        <v>28</v>
      </c>
      <c r="E40" s="94"/>
      <c r="F40" s="65">
        <v>0</v>
      </c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101">
        <v>0</v>
      </c>
      <c r="S40" s="76"/>
      <c r="T40" s="67">
        <v>0</v>
      </c>
    </row>
  </sheetData>
  <printOptions/>
  <pageMargins left="0.25" right="0.25" top="0.5" bottom="0.5" header="0.5" footer="0.5"/>
  <pageSetup fitToHeight="1" fitToWidth="1" orientation="landscape" scale="6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1"/>
  <sheetViews>
    <sheetView tabSelected="1" workbookViewId="0" topLeftCell="A1">
      <selection activeCell="D53" sqref="D53"/>
    </sheetView>
  </sheetViews>
  <sheetFormatPr defaultColWidth="8.8515625" defaultRowHeight="12.75"/>
  <cols>
    <col min="1" max="1" width="4.28125" style="21" customWidth="1"/>
    <col min="2" max="2" width="17.00390625" style="0" customWidth="1"/>
    <col min="3" max="3" width="11.28125" style="19" customWidth="1"/>
    <col min="4" max="4" width="38.7109375" style="0" customWidth="1"/>
    <col min="5" max="20" width="9.28125" style="0" customWidth="1"/>
  </cols>
  <sheetData>
    <row r="1" ht="15" customHeight="1"/>
    <row r="2" spans="1:8" ht="28.5" customHeight="1">
      <c r="A2" s="68" t="s">
        <v>13</v>
      </c>
      <c r="B2" s="69"/>
      <c r="C2" s="70"/>
      <c r="H2" s="18"/>
    </row>
    <row r="3" spans="1:8" ht="15" customHeight="1">
      <c r="A3" s="20" t="s">
        <v>104</v>
      </c>
      <c r="H3" s="18"/>
    </row>
    <row r="4" ht="15" customHeight="1" thickBot="1"/>
    <row r="5" spans="1:20" s="24" customFormat="1" ht="15" customHeight="1">
      <c r="A5" s="8" t="s">
        <v>15</v>
      </c>
      <c r="B5" s="11" t="s">
        <v>18</v>
      </c>
      <c r="C5" s="9" t="s">
        <v>17</v>
      </c>
      <c r="D5" s="10" t="s">
        <v>16</v>
      </c>
      <c r="E5" s="9" t="s">
        <v>19</v>
      </c>
      <c r="F5" s="9" t="s">
        <v>21</v>
      </c>
      <c r="G5" s="9" t="s">
        <v>20</v>
      </c>
      <c r="H5" s="9" t="s">
        <v>108</v>
      </c>
      <c r="I5" s="9" t="s">
        <v>133</v>
      </c>
      <c r="J5" s="9" t="s">
        <v>138</v>
      </c>
      <c r="K5" s="9" t="s">
        <v>136</v>
      </c>
      <c r="L5" s="9" t="s">
        <v>135</v>
      </c>
      <c r="M5" s="9" t="s">
        <v>137</v>
      </c>
      <c r="N5" s="9" t="s">
        <v>192</v>
      </c>
      <c r="O5" s="9" t="s">
        <v>134</v>
      </c>
      <c r="P5" s="9" t="s">
        <v>139</v>
      </c>
      <c r="Q5" s="9" t="s">
        <v>140</v>
      </c>
      <c r="R5" s="9" t="s">
        <v>141</v>
      </c>
      <c r="S5" s="9" t="s">
        <v>142</v>
      </c>
      <c r="T5" s="23" t="s">
        <v>143</v>
      </c>
    </row>
    <row r="6" spans="1:20" s="30" customFormat="1" ht="15" customHeight="1">
      <c r="A6" s="35">
        <v>1</v>
      </c>
      <c r="B6" s="36" t="s">
        <v>9</v>
      </c>
      <c r="C6" s="37" t="s">
        <v>171</v>
      </c>
      <c r="D6" s="38" t="s">
        <v>173</v>
      </c>
      <c r="E6" s="39">
        <v>1500</v>
      </c>
      <c r="F6" s="39">
        <v>1200</v>
      </c>
      <c r="G6" s="40">
        <v>1200</v>
      </c>
      <c r="H6" s="40">
        <v>1200</v>
      </c>
      <c r="I6" s="39">
        <v>696</v>
      </c>
      <c r="J6" s="40">
        <v>969</v>
      </c>
      <c r="K6" s="39"/>
      <c r="L6" s="39">
        <v>1369</v>
      </c>
      <c r="M6" s="39">
        <v>800</v>
      </c>
      <c r="N6" s="39">
        <v>1600</v>
      </c>
      <c r="O6" s="39">
        <v>1369</v>
      </c>
      <c r="P6" s="39">
        <v>2000</v>
      </c>
      <c r="Q6" s="40">
        <v>1271</v>
      </c>
      <c r="R6" s="39">
        <v>15174</v>
      </c>
      <c r="S6" s="154">
        <v>1496</v>
      </c>
      <c r="T6" s="41">
        <v>13678</v>
      </c>
    </row>
    <row r="7" spans="1:20" s="30" customFormat="1" ht="15" customHeight="1">
      <c r="A7" s="35">
        <v>2</v>
      </c>
      <c r="B7" s="36" t="s">
        <v>90</v>
      </c>
      <c r="C7" s="37">
        <v>1978</v>
      </c>
      <c r="D7" s="38" t="s">
        <v>89</v>
      </c>
      <c r="E7" s="40">
        <v>1269</v>
      </c>
      <c r="F7" s="40">
        <v>1094</v>
      </c>
      <c r="G7" s="40">
        <v>1300</v>
      </c>
      <c r="H7" s="40">
        <v>1225</v>
      </c>
      <c r="I7" s="40">
        <v>1300</v>
      </c>
      <c r="J7" s="40">
        <v>895</v>
      </c>
      <c r="K7" s="39">
        <v>800</v>
      </c>
      <c r="L7" s="40"/>
      <c r="M7" s="40">
        <v>1200</v>
      </c>
      <c r="N7" s="40">
        <v>1225</v>
      </c>
      <c r="O7" s="40">
        <v>1150</v>
      </c>
      <c r="P7" s="40">
        <v>1269</v>
      </c>
      <c r="Q7" s="154">
        <v>769</v>
      </c>
      <c r="R7" s="72">
        <v>13496</v>
      </c>
      <c r="S7" s="153">
        <v>1569</v>
      </c>
      <c r="T7" s="42">
        <v>11927</v>
      </c>
    </row>
    <row r="8" spans="1:20" s="30" customFormat="1" ht="15" customHeight="1">
      <c r="A8" s="35">
        <v>3</v>
      </c>
      <c r="B8" s="36" t="s">
        <v>96</v>
      </c>
      <c r="C8" s="37" t="s">
        <v>38</v>
      </c>
      <c r="D8" s="38" t="s">
        <v>39</v>
      </c>
      <c r="E8" s="40">
        <v>869</v>
      </c>
      <c r="F8" s="40">
        <v>450</v>
      </c>
      <c r="G8" s="40">
        <v>1150</v>
      </c>
      <c r="H8" s="40"/>
      <c r="I8" s="40">
        <v>569</v>
      </c>
      <c r="J8" s="40">
        <v>600</v>
      </c>
      <c r="K8" s="40"/>
      <c r="L8" s="40">
        <v>900</v>
      </c>
      <c r="M8" s="40">
        <v>1225</v>
      </c>
      <c r="N8" s="40">
        <v>769</v>
      </c>
      <c r="O8" s="154">
        <v>352</v>
      </c>
      <c r="P8" s="40">
        <v>1069</v>
      </c>
      <c r="Q8" s="40">
        <v>1325</v>
      </c>
      <c r="R8" s="71">
        <v>9278</v>
      </c>
      <c r="S8" s="154">
        <v>352</v>
      </c>
      <c r="T8" s="43">
        <f aca="true" t="shared" si="0" ref="T8:T13">SUM(R8-S8)</f>
        <v>8926</v>
      </c>
    </row>
    <row r="9" spans="1:20" s="30" customFormat="1" ht="15" customHeight="1">
      <c r="A9" s="35">
        <f>A8+1</f>
        <v>4</v>
      </c>
      <c r="B9" s="36" t="s">
        <v>98</v>
      </c>
      <c r="C9" s="37">
        <v>1974</v>
      </c>
      <c r="D9" s="38" t="s">
        <v>97</v>
      </c>
      <c r="E9" s="40">
        <v>821</v>
      </c>
      <c r="F9" s="40">
        <v>825</v>
      </c>
      <c r="G9" s="40">
        <v>889</v>
      </c>
      <c r="H9" s="40">
        <v>750</v>
      </c>
      <c r="I9" s="40"/>
      <c r="J9" s="40">
        <v>600</v>
      </c>
      <c r="K9" s="40">
        <v>919</v>
      </c>
      <c r="L9" s="40">
        <v>919</v>
      </c>
      <c r="M9" s="40"/>
      <c r="N9" s="40"/>
      <c r="O9" s="40">
        <v>675</v>
      </c>
      <c r="P9" s="40">
        <v>619</v>
      </c>
      <c r="Q9" s="40">
        <v>577</v>
      </c>
      <c r="R9" s="71">
        <v>7594</v>
      </c>
      <c r="S9" s="153"/>
      <c r="T9" s="43">
        <f t="shared" si="0"/>
        <v>7594</v>
      </c>
    </row>
    <row r="10" spans="1:20" s="30" customFormat="1" ht="15" customHeight="1">
      <c r="A10" s="35">
        <f>A9+1</f>
        <v>5</v>
      </c>
      <c r="B10" s="36" t="s">
        <v>149</v>
      </c>
      <c r="C10" s="44">
        <v>1977</v>
      </c>
      <c r="D10" s="45" t="s">
        <v>105</v>
      </c>
      <c r="E10" s="40">
        <v>1150</v>
      </c>
      <c r="F10" s="40">
        <v>569</v>
      </c>
      <c r="G10" s="40">
        <v>264</v>
      </c>
      <c r="H10" s="40">
        <v>750</v>
      </c>
      <c r="I10" s="40">
        <v>488</v>
      </c>
      <c r="J10" s="40">
        <v>550</v>
      </c>
      <c r="K10" s="40"/>
      <c r="L10" s="40"/>
      <c r="M10" s="40">
        <v>525</v>
      </c>
      <c r="N10" s="40">
        <v>469</v>
      </c>
      <c r="O10" s="154">
        <v>225</v>
      </c>
      <c r="P10" s="40">
        <v>1296</v>
      </c>
      <c r="Q10" s="40">
        <v>1269</v>
      </c>
      <c r="R10" s="71">
        <v>7555</v>
      </c>
      <c r="S10" s="154">
        <v>225</v>
      </c>
      <c r="T10" s="43">
        <f t="shared" si="0"/>
        <v>7330</v>
      </c>
    </row>
    <row r="11" spans="1:20" s="30" customFormat="1" ht="15" customHeight="1">
      <c r="A11" s="35">
        <v>6</v>
      </c>
      <c r="B11" s="46" t="s">
        <v>51</v>
      </c>
      <c r="C11" s="37" t="s">
        <v>172</v>
      </c>
      <c r="D11" s="77" t="s">
        <v>174</v>
      </c>
      <c r="E11" s="40">
        <v>0</v>
      </c>
      <c r="F11" s="40">
        <v>794</v>
      </c>
      <c r="G11" s="40">
        <v>0</v>
      </c>
      <c r="H11" s="40">
        <v>338</v>
      </c>
      <c r="I11" s="40">
        <v>409</v>
      </c>
      <c r="J11" s="40">
        <v>450</v>
      </c>
      <c r="K11" s="40">
        <v>938</v>
      </c>
      <c r="L11" s="40">
        <v>675</v>
      </c>
      <c r="M11" s="40">
        <v>938</v>
      </c>
      <c r="N11" s="40">
        <v>394</v>
      </c>
      <c r="O11" s="40">
        <v>582</v>
      </c>
      <c r="P11" s="154">
        <v>225</v>
      </c>
      <c r="Q11" s="40">
        <v>694</v>
      </c>
      <c r="R11" s="71">
        <v>6437</v>
      </c>
      <c r="S11" s="154">
        <v>225</v>
      </c>
      <c r="T11" s="43">
        <f t="shared" si="0"/>
        <v>6212</v>
      </c>
    </row>
    <row r="12" spans="1:20" s="30" customFormat="1" ht="15" customHeight="1">
      <c r="A12" s="35">
        <v>7</v>
      </c>
      <c r="B12" s="36" t="s">
        <v>93</v>
      </c>
      <c r="C12" s="44" t="s">
        <v>175</v>
      </c>
      <c r="D12" s="45" t="s">
        <v>176</v>
      </c>
      <c r="E12" s="40">
        <v>763</v>
      </c>
      <c r="F12" s="40"/>
      <c r="G12" s="40"/>
      <c r="H12" s="40">
        <v>550</v>
      </c>
      <c r="I12" s="40"/>
      <c r="J12" s="40">
        <v>300</v>
      </c>
      <c r="K12" s="40">
        <v>544</v>
      </c>
      <c r="L12" s="40">
        <v>1325</v>
      </c>
      <c r="M12" s="40"/>
      <c r="N12" s="40">
        <v>625</v>
      </c>
      <c r="O12" s="40"/>
      <c r="P12" s="40">
        <v>1319</v>
      </c>
      <c r="Q12" s="40">
        <v>0</v>
      </c>
      <c r="R12" s="71">
        <v>5426</v>
      </c>
      <c r="S12" s="153"/>
      <c r="T12" s="43">
        <f t="shared" si="0"/>
        <v>5426</v>
      </c>
    </row>
    <row r="13" spans="1:20" s="30" customFormat="1" ht="15" customHeight="1">
      <c r="A13" s="35">
        <v>8</v>
      </c>
      <c r="B13" s="36" t="s">
        <v>26</v>
      </c>
      <c r="C13" s="37" t="s">
        <v>36</v>
      </c>
      <c r="D13" s="77" t="s">
        <v>37</v>
      </c>
      <c r="E13" s="40">
        <v>0</v>
      </c>
      <c r="F13" s="40"/>
      <c r="G13" s="40">
        <v>821</v>
      </c>
      <c r="H13" s="40">
        <v>769</v>
      </c>
      <c r="I13" s="40">
        <v>225</v>
      </c>
      <c r="J13" s="39">
        <v>1194</v>
      </c>
      <c r="K13" s="40"/>
      <c r="L13" s="40"/>
      <c r="M13" s="40"/>
      <c r="N13" s="40">
        <v>1075</v>
      </c>
      <c r="O13" s="40">
        <v>400</v>
      </c>
      <c r="P13" s="40"/>
      <c r="Q13" s="40">
        <v>605</v>
      </c>
      <c r="R13" s="71">
        <v>5089</v>
      </c>
      <c r="S13" s="71"/>
      <c r="T13" s="43">
        <f t="shared" si="0"/>
        <v>5089</v>
      </c>
    </row>
    <row r="14" spans="1:20" s="30" customFormat="1" ht="15" customHeight="1">
      <c r="A14" s="35">
        <v>9</v>
      </c>
      <c r="B14" s="36" t="s">
        <v>148</v>
      </c>
      <c r="C14" s="37">
        <v>1974</v>
      </c>
      <c r="D14" s="38" t="s">
        <v>99</v>
      </c>
      <c r="E14" s="40">
        <v>395</v>
      </c>
      <c r="F14" s="40">
        <v>750</v>
      </c>
      <c r="G14" s="40"/>
      <c r="H14" s="40"/>
      <c r="I14" s="40">
        <v>1050</v>
      </c>
      <c r="J14" s="40"/>
      <c r="K14" s="40">
        <v>1000</v>
      </c>
      <c r="L14" s="40"/>
      <c r="M14" s="40"/>
      <c r="N14" s="40"/>
      <c r="O14" s="40"/>
      <c r="P14" s="40">
        <v>825</v>
      </c>
      <c r="Q14" s="40"/>
      <c r="R14" s="71">
        <v>4020</v>
      </c>
      <c r="S14" s="71"/>
      <c r="T14" s="43">
        <v>4020</v>
      </c>
    </row>
    <row r="15" spans="1:20" s="30" customFormat="1" ht="15" customHeight="1">
      <c r="A15" s="35">
        <v>10</v>
      </c>
      <c r="B15" s="36" t="s">
        <v>205</v>
      </c>
      <c r="C15" s="37">
        <v>1977</v>
      </c>
      <c r="D15" s="38" t="s">
        <v>100</v>
      </c>
      <c r="E15" s="40">
        <v>437</v>
      </c>
      <c r="F15" s="40">
        <v>433</v>
      </c>
      <c r="G15" s="40"/>
      <c r="H15" s="40"/>
      <c r="I15" s="40">
        <v>225</v>
      </c>
      <c r="J15" s="40"/>
      <c r="K15" s="40"/>
      <c r="L15" s="40">
        <v>544</v>
      </c>
      <c r="M15" s="40">
        <v>638</v>
      </c>
      <c r="N15" s="40">
        <v>394</v>
      </c>
      <c r="O15" s="40"/>
      <c r="P15" s="40">
        <v>885</v>
      </c>
      <c r="Q15" s="40">
        <v>423</v>
      </c>
      <c r="R15" s="71">
        <v>3979</v>
      </c>
      <c r="S15" s="71"/>
      <c r="T15" s="43">
        <f>SUM(R15-S15)</f>
        <v>3979</v>
      </c>
    </row>
    <row r="16" spans="1:20" s="30" customFormat="1" ht="15" customHeight="1">
      <c r="A16" s="47">
        <v>11</v>
      </c>
      <c r="B16" s="48" t="s">
        <v>73</v>
      </c>
      <c r="C16" s="49">
        <v>1982</v>
      </c>
      <c r="D16" s="50" t="s">
        <v>7</v>
      </c>
      <c r="E16" s="51"/>
      <c r="F16" s="51">
        <v>394</v>
      </c>
      <c r="G16" s="51">
        <v>737</v>
      </c>
      <c r="H16" s="51"/>
      <c r="I16" s="51"/>
      <c r="J16" s="51"/>
      <c r="K16" s="51"/>
      <c r="L16" s="51">
        <v>925</v>
      </c>
      <c r="M16" s="51">
        <v>713</v>
      </c>
      <c r="N16" s="51"/>
      <c r="O16" s="51"/>
      <c r="P16" s="51">
        <v>619</v>
      </c>
      <c r="Q16" s="51"/>
      <c r="R16" s="73">
        <v>3388</v>
      </c>
      <c r="S16" s="73"/>
      <c r="T16" s="43">
        <f>SUM(R16-S16)</f>
        <v>3388</v>
      </c>
    </row>
    <row r="17" spans="1:20" ht="15" customHeight="1">
      <c r="A17" s="52">
        <v>12</v>
      </c>
      <c r="B17" s="53" t="s">
        <v>126</v>
      </c>
      <c r="C17" s="54">
        <v>1977</v>
      </c>
      <c r="D17" s="55" t="s">
        <v>67</v>
      </c>
      <c r="E17" s="56"/>
      <c r="F17" s="56">
        <v>479</v>
      </c>
      <c r="G17" s="56">
        <v>564</v>
      </c>
      <c r="H17" s="56"/>
      <c r="I17" s="56">
        <v>427</v>
      </c>
      <c r="J17" s="56">
        <v>469</v>
      </c>
      <c r="K17" s="56">
        <v>619</v>
      </c>
      <c r="L17" s="56"/>
      <c r="M17" s="56"/>
      <c r="N17" s="56"/>
      <c r="O17" s="56">
        <v>400</v>
      </c>
      <c r="P17" s="56"/>
      <c r="Q17" s="56">
        <v>338</v>
      </c>
      <c r="R17" s="74">
        <v>3296</v>
      </c>
      <c r="S17" s="74"/>
      <c r="T17" s="43">
        <f>SUM(R17-S17)</f>
        <v>3296</v>
      </c>
    </row>
    <row r="18" spans="1:20" ht="15" customHeight="1">
      <c r="A18" s="52">
        <v>13</v>
      </c>
      <c r="B18" s="48" t="s">
        <v>128</v>
      </c>
      <c r="C18" s="49">
        <v>2003</v>
      </c>
      <c r="D18" s="50" t="s">
        <v>34</v>
      </c>
      <c r="E18" s="51"/>
      <c r="F18" s="51"/>
      <c r="G18" s="51"/>
      <c r="H18" s="51"/>
      <c r="I18" s="51"/>
      <c r="J18" s="51"/>
      <c r="K18" s="51"/>
      <c r="L18" s="51"/>
      <c r="M18" s="51"/>
      <c r="N18" s="51">
        <v>676</v>
      </c>
      <c r="O18" s="51">
        <v>794</v>
      </c>
      <c r="P18" s="51">
        <v>1062</v>
      </c>
      <c r="Q18" s="51">
        <v>702</v>
      </c>
      <c r="R18" s="73">
        <v>3234</v>
      </c>
      <c r="S18" s="73"/>
      <c r="T18" s="43">
        <v>3234</v>
      </c>
    </row>
    <row r="19" spans="1:20" ht="15" customHeight="1">
      <c r="A19" s="52">
        <v>14</v>
      </c>
      <c r="B19" s="48" t="s">
        <v>102</v>
      </c>
      <c r="C19" s="49">
        <v>1978</v>
      </c>
      <c r="D19" s="50" t="s">
        <v>101</v>
      </c>
      <c r="E19" s="51">
        <v>0</v>
      </c>
      <c r="F19" s="51"/>
      <c r="G19" s="51">
        <v>225</v>
      </c>
      <c r="H19" s="51">
        <v>795</v>
      </c>
      <c r="I19" s="51">
        <v>395</v>
      </c>
      <c r="J19" s="51"/>
      <c r="K19" s="51"/>
      <c r="L19" s="51"/>
      <c r="M19" s="51"/>
      <c r="N19" s="51"/>
      <c r="O19" s="51">
        <v>925</v>
      </c>
      <c r="P19" s="51"/>
      <c r="Q19" s="51">
        <v>738</v>
      </c>
      <c r="R19" s="73">
        <v>3078</v>
      </c>
      <c r="S19" s="73"/>
      <c r="T19" s="43">
        <v>3078</v>
      </c>
    </row>
    <row r="20" spans="1:20" ht="15" customHeight="1">
      <c r="A20" s="52">
        <v>15</v>
      </c>
      <c r="B20" s="53" t="s">
        <v>25</v>
      </c>
      <c r="C20" s="54">
        <v>1994</v>
      </c>
      <c r="D20" s="55" t="s">
        <v>48</v>
      </c>
      <c r="E20" s="56">
        <v>677</v>
      </c>
      <c r="F20" s="56"/>
      <c r="G20" s="56">
        <v>676</v>
      </c>
      <c r="H20" s="56">
        <v>619</v>
      </c>
      <c r="I20" s="56">
        <v>825</v>
      </c>
      <c r="J20" s="56"/>
      <c r="K20" s="56"/>
      <c r="L20" s="56"/>
      <c r="M20" s="56"/>
      <c r="N20" s="56"/>
      <c r="O20" s="56"/>
      <c r="P20" s="56"/>
      <c r="Q20" s="56"/>
      <c r="R20" s="74">
        <v>2797</v>
      </c>
      <c r="S20" s="74"/>
      <c r="T20" s="43">
        <f>SUM(R20-S20)</f>
        <v>2797</v>
      </c>
    </row>
    <row r="21" spans="1:20" ht="15" customHeight="1">
      <c r="A21" s="52">
        <v>16</v>
      </c>
      <c r="B21" s="48" t="s">
        <v>188</v>
      </c>
      <c r="C21" s="49">
        <v>1972</v>
      </c>
      <c r="D21" s="50" t="s">
        <v>58</v>
      </c>
      <c r="E21" s="51"/>
      <c r="F21" s="51"/>
      <c r="G21" s="51"/>
      <c r="H21" s="51"/>
      <c r="I21" s="51"/>
      <c r="J21" s="51"/>
      <c r="K21" s="51">
        <v>1200</v>
      </c>
      <c r="L21" s="51"/>
      <c r="M21" s="51"/>
      <c r="N21" s="51"/>
      <c r="O21" s="51"/>
      <c r="P21" s="51">
        <v>1427</v>
      </c>
      <c r="Q21" s="51"/>
      <c r="R21" s="73">
        <v>2627</v>
      </c>
      <c r="S21" s="73"/>
      <c r="T21" s="43">
        <v>2627</v>
      </c>
    </row>
    <row r="22" spans="1:20" ht="15" customHeight="1">
      <c r="A22" s="52">
        <v>17</v>
      </c>
      <c r="B22" s="48" t="s">
        <v>120</v>
      </c>
      <c r="C22" s="49" t="s">
        <v>177</v>
      </c>
      <c r="D22" s="78" t="s">
        <v>179</v>
      </c>
      <c r="E22" s="51"/>
      <c r="F22" s="51"/>
      <c r="G22" s="51">
        <v>127</v>
      </c>
      <c r="H22" s="51"/>
      <c r="I22" s="51">
        <v>1138</v>
      </c>
      <c r="J22" s="51"/>
      <c r="K22" s="51"/>
      <c r="L22" s="51"/>
      <c r="M22" s="51"/>
      <c r="N22" s="51"/>
      <c r="O22" s="51">
        <v>300</v>
      </c>
      <c r="P22" s="51"/>
      <c r="Q22" s="51">
        <v>705</v>
      </c>
      <c r="R22" s="73">
        <v>2270</v>
      </c>
      <c r="S22" s="73"/>
      <c r="T22" s="43">
        <v>2270</v>
      </c>
    </row>
    <row r="23" spans="1:20" ht="15" customHeight="1">
      <c r="A23" s="52">
        <v>18</v>
      </c>
      <c r="B23" s="48" t="s">
        <v>118</v>
      </c>
      <c r="C23" s="49">
        <v>1971</v>
      </c>
      <c r="D23" s="50" t="s">
        <v>91</v>
      </c>
      <c r="E23" s="51"/>
      <c r="F23" s="51"/>
      <c r="G23" s="51">
        <v>844</v>
      </c>
      <c r="H23" s="51"/>
      <c r="I23" s="51">
        <v>0</v>
      </c>
      <c r="J23" s="51"/>
      <c r="K23" s="51">
        <v>1225</v>
      </c>
      <c r="L23" s="51"/>
      <c r="M23" s="51"/>
      <c r="N23" s="51"/>
      <c r="O23" s="51"/>
      <c r="P23" s="51">
        <v>0</v>
      </c>
      <c r="Q23" s="51"/>
      <c r="R23" s="73">
        <v>2069</v>
      </c>
      <c r="S23" s="73"/>
      <c r="T23" s="43">
        <v>2069</v>
      </c>
    </row>
    <row r="24" spans="1:20" ht="15" customHeight="1">
      <c r="A24" s="52">
        <v>19</v>
      </c>
      <c r="B24" s="48" t="s">
        <v>35</v>
      </c>
      <c r="C24" s="49">
        <v>1975</v>
      </c>
      <c r="D24" s="50" t="s">
        <v>184</v>
      </c>
      <c r="E24" s="51"/>
      <c r="F24" s="51"/>
      <c r="G24" s="51"/>
      <c r="H24" s="51"/>
      <c r="I24" s="51"/>
      <c r="J24" s="51"/>
      <c r="K24" s="51"/>
      <c r="L24" s="51"/>
      <c r="M24" s="51"/>
      <c r="N24" s="51">
        <v>619</v>
      </c>
      <c r="O24" s="51">
        <v>525</v>
      </c>
      <c r="P24" s="51">
        <v>902</v>
      </c>
      <c r="Q24" s="51"/>
      <c r="R24" s="73">
        <v>2046</v>
      </c>
      <c r="S24" s="73"/>
      <c r="T24" s="43">
        <v>2046</v>
      </c>
    </row>
    <row r="25" spans="1:20" ht="15" customHeight="1">
      <c r="A25" s="52">
        <v>20</v>
      </c>
      <c r="B25" s="48" t="s">
        <v>122</v>
      </c>
      <c r="C25" s="49" t="s">
        <v>40</v>
      </c>
      <c r="D25" s="50" t="s">
        <v>117</v>
      </c>
      <c r="E25" s="51"/>
      <c r="F25" s="51"/>
      <c r="G25" s="51">
        <v>0</v>
      </c>
      <c r="H25" s="51"/>
      <c r="I25" s="51"/>
      <c r="J25" s="51"/>
      <c r="K25" s="51">
        <v>320</v>
      </c>
      <c r="L25" s="51">
        <v>563</v>
      </c>
      <c r="M25" s="51">
        <v>169</v>
      </c>
      <c r="N25" s="51">
        <v>254</v>
      </c>
      <c r="O25" s="51"/>
      <c r="P25" s="51">
        <v>577</v>
      </c>
      <c r="Q25" s="51"/>
      <c r="R25" s="73">
        <v>1883</v>
      </c>
      <c r="S25" s="73"/>
      <c r="T25" s="43">
        <v>1883</v>
      </c>
    </row>
    <row r="26" spans="1:20" ht="15" customHeight="1">
      <c r="A26" s="52">
        <v>21</v>
      </c>
      <c r="B26" s="48" t="s">
        <v>50</v>
      </c>
      <c r="C26" s="49">
        <v>1980</v>
      </c>
      <c r="D26" s="50" t="s">
        <v>49</v>
      </c>
      <c r="E26" s="51"/>
      <c r="F26" s="51"/>
      <c r="G26" s="51"/>
      <c r="H26" s="51"/>
      <c r="I26" s="51">
        <v>625</v>
      </c>
      <c r="J26" s="51"/>
      <c r="K26" s="51"/>
      <c r="L26" s="51"/>
      <c r="M26" s="51"/>
      <c r="N26" s="51"/>
      <c r="O26" s="51"/>
      <c r="P26" s="51">
        <v>577</v>
      </c>
      <c r="Q26" s="51">
        <v>652</v>
      </c>
      <c r="R26" s="73">
        <v>1854</v>
      </c>
      <c r="S26" s="73"/>
      <c r="T26" s="43">
        <v>1854</v>
      </c>
    </row>
    <row r="27" spans="1:20" ht="15" customHeight="1">
      <c r="A27" s="52">
        <v>22</v>
      </c>
      <c r="B27" s="57" t="s">
        <v>70</v>
      </c>
      <c r="C27" s="58">
        <v>1993</v>
      </c>
      <c r="D27" s="59" t="s">
        <v>89</v>
      </c>
      <c r="E27" s="60"/>
      <c r="F27" s="56"/>
      <c r="G27" s="56"/>
      <c r="H27" s="56"/>
      <c r="I27" s="56"/>
      <c r="J27" s="56"/>
      <c r="K27" s="56"/>
      <c r="L27" s="56"/>
      <c r="M27" s="56"/>
      <c r="N27" s="56">
        <v>427</v>
      </c>
      <c r="O27" s="56"/>
      <c r="P27" s="56">
        <v>967</v>
      </c>
      <c r="Q27" s="56">
        <v>320</v>
      </c>
      <c r="R27" s="73">
        <v>1714</v>
      </c>
      <c r="S27" s="75"/>
      <c r="T27" s="43">
        <v>1714</v>
      </c>
    </row>
    <row r="28" spans="1:20" ht="15" customHeight="1">
      <c r="A28" s="52">
        <v>23</v>
      </c>
      <c r="B28" s="48" t="s">
        <v>55</v>
      </c>
      <c r="C28" s="49">
        <v>1974</v>
      </c>
      <c r="D28" s="50" t="s">
        <v>97</v>
      </c>
      <c r="E28" s="51"/>
      <c r="F28" s="51"/>
      <c r="G28" s="51"/>
      <c r="H28" s="51"/>
      <c r="I28" s="51"/>
      <c r="J28" s="51"/>
      <c r="K28" s="51"/>
      <c r="L28" s="51"/>
      <c r="M28" s="51">
        <v>802</v>
      </c>
      <c r="N28" s="51">
        <v>869</v>
      </c>
      <c r="O28" s="51"/>
      <c r="P28" s="51"/>
      <c r="Q28" s="51"/>
      <c r="R28" s="73">
        <v>1671</v>
      </c>
      <c r="S28" s="73"/>
      <c r="T28" s="43">
        <v>1671</v>
      </c>
    </row>
    <row r="29" spans="1:20" ht="15" customHeight="1">
      <c r="A29" s="52">
        <v>24</v>
      </c>
      <c r="B29" s="48" t="s">
        <v>87</v>
      </c>
      <c r="C29" s="49">
        <v>1989</v>
      </c>
      <c r="D29" s="50" t="s">
        <v>69</v>
      </c>
      <c r="E29" s="51">
        <v>0</v>
      </c>
      <c r="F29" s="51"/>
      <c r="G29" s="51"/>
      <c r="H29" s="51">
        <v>994</v>
      </c>
      <c r="I29" s="51">
        <v>610</v>
      </c>
      <c r="J29" s="51"/>
      <c r="K29" s="51"/>
      <c r="L29" s="51"/>
      <c r="M29" s="51">
        <v>0</v>
      </c>
      <c r="N29" s="51"/>
      <c r="O29" s="51"/>
      <c r="P29" s="51"/>
      <c r="Q29" s="51"/>
      <c r="R29" s="73">
        <v>1604</v>
      </c>
      <c r="S29" s="73"/>
      <c r="T29" s="43">
        <v>1604</v>
      </c>
    </row>
    <row r="30" spans="1:20" ht="15" customHeight="1">
      <c r="A30" s="52">
        <v>25</v>
      </c>
      <c r="B30" s="48" t="s">
        <v>10</v>
      </c>
      <c r="C30" s="49">
        <v>1980</v>
      </c>
      <c r="D30" s="50" t="s">
        <v>101</v>
      </c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>
        <v>713</v>
      </c>
      <c r="Q30" s="51">
        <v>502</v>
      </c>
      <c r="R30" s="73">
        <v>1215</v>
      </c>
      <c r="S30" s="73"/>
      <c r="T30" s="43">
        <v>1215</v>
      </c>
    </row>
    <row r="31" spans="1:20" ht="15" customHeight="1">
      <c r="A31" s="52">
        <v>26</v>
      </c>
      <c r="B31" s="57" t="s">
        <v>56</v>
      </c>
      <c r="C31" s="58">
        <v>2000</v>
      </c>
      <c r="D31" s="59" t="s">
        <v>12</v>
      </c>
      <c r="E31" s="60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>
        <v>169</v>
      </c>
      <c r="Q31" s="56">
        <v>779</v>
      </c>
      <c r="R31" s="73">
        <v>948</v>
      </c>
      <c r="S31" s="75"/>
      <c r="T31" s="43">
        <v>948</v>
      </c>
    </row>
    <row r="32" spans="1:20" ht="15" customHeight="1">
      <c r="A32" s="52">
        <v>27</v>
      </c>
      <c r="B32" s="48" t="s">
        <v>41</v>
      </c>
      <c r="C32" s="49">
        <v>1993</v>
      </c>
      <c r="D32" s="50" t="s">
        <v>151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>
        <v>920</v>
      </c>
      <c r="R32" s="73">
        <v>920</v>
      </c>
      <c r="S32" s="73"/>
      <c r="T32" s="43">
        <v>920</v>
      </c>
    </row>
    <row r="33" spans="1:20" ht="15" customHeight="1">
      <c r="A33" s="52">
        <v>28</v>
      </c>
      <c r="B33" s="48" t="s">
        <v>57</v>
      </c>
      <c r="C33" s="49">
        <v>1973</v>
      </c>
      <c r="D33" s="50" t="s">
        <v>75</v>
      </c>
      <c r="E33" s="51"/>
      <c r="F33" s="51"/>
      <c r="G33" s="51"/>
      <c r="H33" s="51"/>
      <c r="I33" s="51"/>
      <c r="J33" s="51"/>
      <c r="K33" s="51"/>
      <c r="L33" s="51">
        <v>469</v>
      </c>
      <c r="M33" s="51">
        <v>394</v>
      </c>
      <c r="N33" s="51"/>
      <c r="O33" s="51"/>
      <c r="P33" s="51"/>
      <c r="Q33" s="51"/>
      <c r="R33" s="73">
        <v>863</v>
      </c>
      <c r="S33" s="73"/>
      <c r="T33" s="43">
        <v>863</v>
      </c>
    </row>
    <row r="34" spans="1:20" ht="15" customHeight="1">
      <c r="A34" s="52">
        <v>29</v>
      </c>
      <c r="B34" s="57" t="s">
        <v>155</v>
      </c>
      <c r="C34" s="58">
        <v>1973</v>
      </c>
      <c r="D34" s="59" t="s">
        <v>106</v>
      </c>
      <c r="E34" s="60">
        <v>563</v>
      </c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73">
        <v>563</v>
      </c>
      <c r="S34" s="75"/>
      <c r="T34" s="43">
        <f>SUM(R34-S34)</f>
        <v>563</v>
      </c>
    </row>
    <row r="35" spans="1:20" ht="15" customHeight="1">
      <c r="A35" s="52">
        <v>30</v>
      </c>
      <c r="B35" s="57" t="s">
        <v>156</v>
      </c>
      <c r="C35" s="58">
        <v>2003</v>
      </c>
      <c r="D35" s="59" t="s">
        <v>153</v>
      </c>
      <c r="E35" s="60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>
        <v>400</v>
      </c>
      <c r="R35" s="73">
        <v>400</v>
      </c>
      <c r="S35" s="75"/>
      <c r="T35" s="43">
        <v>400</v>
      </c>
    </row>
    <row r="36" spans="1:20" ht="15" customHeight="1">
      <c r="A36" s="52">
        <v>31</v>
      </c>
      <c r="B36" s="48" t="s">
        <v>157</v>
      </c>
      <c r="C36" s="49">
        <v>1973</v>
      </c>
      <c r="D36" s="50" t="s">
        <v>193</v>
      </c>
      <c r="E36" s="51"/>
      <c r="F36" s="51"/>
      <c r="G36" s="51">
        <v>169</v>
      </c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73">
        <v>169</v>
      </c>
      <c r="S36" s="73"/>
      <c r="T36" s="43">
        <v>169</v>
      </c>
    </row>
    <row r="37" spans="1:20" ht="15" customHeight="1">
      <c r="A37" s="52">
        <v>32</v>
      </c>
      <c r="B37" s="48" t="s">
        <v>116</v>
      </c>
      <c r="C37" s="49">
        <v>1978</v>
      </c>
      <c r="D37" s="50" t="s">
        <v>27</v>
      </c>
      <c r="E37" s="51"/>
      <c r="F37" s="51">
        <v>0</v>
      </c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73">
        <v>0</v>
      </c>
      <c r="S37" s="73"/>
      <c r="T37" s="43">
        <v>0</v>
      </c>
    </row>
    <row r="38" spans="1:20" ht="15" customHeight="1" thickBot="1">
      <c r="A38" s="61"/>
      <c r="B38" s="62" t="s">
        <v>79</v>
      </c>
      <c r="C38" s="63">
        <v>1974</v>
      </c>
      <c r="D38" s="64" t="s">
        <v>91</v>
      </c>
      <c r="E38" s="65"/>
      <c r="F38" s="65"/>
      <c r="G38" s="66">
        <v>0</v>
      </c>
      <c r="H38" s="66">
        <v>0</v>
      </c>
      <c r="I38" s="65"/>
      <c r="J38" s="65"/>
      <c r="K38" s="65"/>
      <c r="L38" s="65"/>
      <c r="M38" s="66"/>
      <c r="N38" s="65"/>
      <c r="O38" s="65"/>
      <c r="P38" s="65"/>
      <c r="Q38" s="66">
        <v>0</v>
      </c>
      <c r="R38" s="66"/>
      <c r="S38" s="76"/>
      <c r="T38" s="67"/>
    </row>
    <row r="39" ht="16.5">
      <c r="B39" s="27"/>
    </row>
    <row r="40" spans="2:6" ht="15">
      <c r="B40" s="157" t="s">
        <v>23</v>
      </c>
      <c r="C40" s="156"/>
      <c r="D40" s="157"/>
      <c r="E40" s="157"/>
      <c r="F40" s="157"/>
    </row>
    <row r="41" ht="15">
      <c r="B41" s="158" t="s">
        <v>24</v>
      </c>
    </row>
  </sheetData>
  <printOptions/>
  <pageMargins left="0.25" right="0.25" top="0.5" bottom="0.5" header="0.5" footer="0.5"/>
  <pageSetup fitToHeight="1" fitToWidth="1" horizontalDpi="1200" verticalDpi="1200" orientation="landscape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Choral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Keller</dc:creator>
  <cp:keywords/>
  <dc:description/>
  <cp:lastModifiedBy>Benjamin Keller</cp:lastModifiedBy>
  <cp:lastPrinted>2009-08-16T20:32:48Z</cp:lastPrinted>
  <dcterms:created xsi:type="dcterms:W3CDTF">2009-04-05T21:13:39Z</dcterms:created>
  <dcterms:modified xsi:type="dcterms:W3CDTF">2013-06-28T01:43:21Z</dcterms:modified>
  <cp:category/>
  <cp:version/>
  <cp:contentType/>
  <cp:contentStatus/>
</cp:coreProperties>
</file>